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jccakabori\【最重要】Desktop\"/>
    </mc:Choice>
  </mc:AlternateContent>
  <xr:revisionPtr revIDLastSave="0" documentId="8_{DE871B77-AB20-4DD9-B226-387AABBC1430}" xr6:coauthVersionLast="47" xr6:coauthVersionMax="47" xr10:uidLastSave="{00000000-0000-0000-0000-000000000000}"/>
  <bookViews>
    <workbookView xWindow="-110" yWindow="-110" windowWidth="19420" windowHeight="10300" tabRatio="855" firstSheet="1" activeTab="4" xr2:uid="{EF6AEE29-E14A-4ECD-9649-C223F975E6E7}"/>
  </bookViews>
  <sheets>
    <sheet name="はじめにお読みください" sheetId="30" r:id="rId1"/>
    <sheet name="①出展者情報" sheetId="21" r:id="rId2"/>
    <sheet name="②一般用" sheetId="23" r:id="rId3"/>
    <sheet name="③アカデミック用" sheetId="24" r:id="rId4"/>
    <sheet name="④フォーラム用" sheetId="25" r:id="rId5"/>
    <sheet name="⑤オプション用" sheetId="27" r:id="rId6"/>
    <sheet name="⑥地域フォーラム協賛" sheetId="29" r:id="rId7"/>
    <sheet name="⑦申込内容確認シート" sheetId="22" r:id="rId8"/>
  </sheets>
  <definedNames>
    <definedName name="_xlnm.Print_Area" localSheetId="1">①出展者情報!$B$1:$D$31</definedName>
    <definedName name="_xlnm.Print_Area" localSheetId="2">②一般用!$B$1:$D$16</definedName>
    <definedName name="_xlnm.Print_Area" localSheetId="3">③アカデミック用!$B$1:$D$18</definedName>
    <definedName name="_xlnm.Print_Area" localSheetId="4">④フォーラム用!$B$1:$D$22</definedName>
    <definedName name="_xlnm.Print_Area" localSheetId="5">⑤オプション用!$B$1:$D$23</definedName>
    <definedName name="_xlnm.Print_Area" localSheetId="6">⑥地域フォーラム協賛!$B$1:$D$15</definedName>
    <definedName name="_xlnm.Print_Area" localSheetId="0">はじめにお読みください!$A$1:$A$45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23" l="1"/>
  <c r="D22" i="22" s="1"/>
  <c r="D18" i="22"/>
  <c r="D17" i="22"/>
  <c r="D9" i="23"/>
  <c r="D26" i="22" s="1"/>
  <c r="D11" i="23"/>
  <c r="D28" i="22" s="1"/>
  <c r="D18" i="27"/>
  <c r="D67" i="22" s="1"/>
  <c r="D5" i="27"/>
  <c r="D56" i="22" s="1"/>
  <c r="D16" i="22"/>
  <c r="D12" i="22"/>
  <c r="D70" i="22"/>
  <c r="D72" i="22"/>
  <c r="D74" i="22"/>
  <c r="D75" i="22"/>
  <c r="D68" i="22"/>
  <c r="D63" i="22"/>
  <c r="D65" i="22"/>
  <c r="D66" i="22"/>
  <c r="D62" i="22"/>
  <c r="D57" i="22"/>
  <c r="D59" i="22"/>
  <c r="D60" i="22"/>
  <c r="D55" i="22"/>
  <c r="D41" i="22"/>
  <c r="D42" i="22"/>
  <c r="D43" i="22"/>
  <c r="D44" i="22"/>
  <c r="D45" i="22"/>
  <c r="D46" i="22"/>
  <c r="D47" i="22"/>
  <c r="D48" i="22"/>
  <c r="D49" i="22"/>
  <c r="D50" i="22"/>
  <c r="D51" i="22"/>
  <c r="D52" i="22"/>
  <c r="D53" i="22"/>
  <c r="D54" i="22"/>
  <c r="D40" i="22"/>
  <c r="D31" i="22"/>
  <c r="D33" i="22"/>
  <c r="D35" i="22"/>
  <c r="D37" i="22"/>
  <c r="D38" i="22"/>
  <c r="D29" i="22"/>
  <c r="D23" i="22"/>
  <c r="D25" i="22"/>
  <c r="D27" i="22"/>
  <c r="D21" i="22"/>
  <c r="D8" i="22"/>
  <c r="D9" i="22"/>
  <c r="D10" i="22"/>
  <c r="D11" i="22"/>
  <c r="D13" i="22"/>
  <c r="D14" i="22"/>
  <c r="D15" i="22"/>
  <c r="D19" i="22"/>
  <c r="D20" i="22"/>
  <c r="D4" i="22"/>
  <c r="D5" i="22"/>
  <c r="D6" i="22"/>
  <c r="D7" i="22"/>
  <c r="D3" i="22"/>
  <c r="D20" i="25"/>
  <c r="D12" i="29"/>
  <c r="D76" i="22" s="1"/>
  <c r="D9" i="29"/>
  <c r="D73" i="22" s="1"/>
  <c r="D7" i="29"/>
  <c r="D71" i="22" s="1"/>
  <c r="D5" i="29"/>
  <c r="D69" i="22" s="1"/>
  <c r="D15" i="27"/>
  <c r="D64" i="22" s="1"/>
  <c r="D10" i="27"/>
  <c r="D61" i="22" s="1"/>
  <c r="D7" i="27"/>
  <c r="D58" i="22" s="1"/>
  <c r="D14" i="24"/>
  <c r="D39" i="22" s="1"/>
  <c r="D11" i="24"/>
  <c r="D36" i="22" s="1"/>
  <c r="D9" i="24"/>
  <c r="D34" i="22" s="1"/>
  <c r="D7" i="24"/>
  <c r="D32" i="22" s="1"/>
  <c r="D5" i="24"/>
  <c r="D30" i="22" s="1"/>
  <c r="D7" i="23"/>
  <c r="D24" i="22" s="1"/>
  <c r="D77" i="22" l="1"/>
  <c r="D20" i="27"/>
  <c r="D16" i="24"/>
  <c r="D14" i="29"/>
  <c r="D13" i="23"/>
</calcChain>
</file>

<file path=xl/sharedStrings.xml><?xml version="1.0" encoding="utf-8"?>
<sst xmlns="http://schemas.openxmlformats.org/spreadsheetml/2006/main" count="276" uniqueCount="163">
  <si>
    <t>担当部課名</t>
    <rPh sb="0" eb="2">
      <t>タントウ</t>
    </rPh>
    <rPh sb="2" eb="4">
      <t>ブカ</t>
    </rPh>
    <rPh sb="4" eb="5">
      <t>メイ</t>
    </rPh>
    <phoneticPr fontId="1"/>
  </si>
  <si>
    <t>担当者名</t>
    <rPh sb="0" eb="4">
      <t>タントウシャメイ</t>
    </rPh>
    <phoneticPr fontId="1"/>
  </si>
  <si>
    <t>部署名</t>
    <rPh sb="0" eb="3">
      <t>ブショメイ</t>
    </rPh>
    <phoneticPr fontId="1"/>
  </si>
  <si>
    <t>氏名</t>
    <rPh sb="0" eb="2">
      <t>シメイ</t>
    </rPh>
    <phoneticPr fontId="1"/>
  </si>
  <si>
    <t>電話番号</t>
    <rPh sb="0" eb="4">
      <t>デンワバンゴウ</t>
    </rPh>
    <phoneticPr fontId="1"/>
  </si>
  <si>
    <t>E-mail</t>
    <phoneticPr fontId="1"/>
  </si>
  <si>
    <t>【一般企業・団体様向けプラン】</t>
  </si>
  <si>
    <t>見積書が必要な方</t>
    <rPh sb="0" eb="3">
      <t>ミツモリショ</t>
    </rPh>
    <rPh sb="4" eb="6">
      <t>ヒツヨウ</t>
    </rPh>
    <rPh sb="7" eb="8">
      <t>カタ</t>
    </rPh>
    <phoneticPr fontId="1"/>
  </si>
  <si>
    <t>納品書が必要な方</t>
    <rPh sb="0" eb="3">
      <t>ノウヒンショ</t>
    </rPh>
    <rPh sb="4" eb="6">
      <t>ヒツヨウ</t>
    </rPh>
    <rPh sb="7" eb="8">
      <t>カタ</t>
    </rPh>
    <phoneticPr fontId="1"/>
  </si>
  <si>
    <t>オンライン出展（オンラインのみ）</t>
    <rPh sb="5" eb="7">
      <t>シュッテン</t>
    </rPh>
    <phoneticPr fontId="1"/>
  </si>
  <si>
    <t>枠</t>
    <rPh sb="0" eb="1">
      <t>ワク</t>
    </rPh>
    <phoneticPr fontId="1"/>
  </si>
  <si>
    <t>会場開催パネルブース</t>
    <rPh sb="0" eb="4">
      <t>カイジョウカイサイ</t>
    </rPh>
    <phoneticPr fontId="1"/>
  </si>
  <si>
    <t>【アカデミックプラン】</t>
    <phoneticPr fontId="1"/>
  </si>
  <si>
    <t>利用希望日</t>
    <rPh sb="0" eb="2">
      <t>リヨウ</t>
    </rPh>
    <rPh sb="2" eb="5">
      <t>キボウビ</t>
    </rPh>
    <phoneticPr fontId="1"/>
  </si>
  <si>
    <t>時間</t>
    <rPh sb="0" eb="2">
      <t>ジカン</t>
    </rPh>
    <phoneticPr fontId="1"/>
  </si>
  <si>
    <t>ー</t>
  </si>
  <si>
    <t>【フォーラム会場のご利用】</t>
    <rPh sb="6" eb="8">
      <t>カイジョウ</t>
    </rPh>
    <rPh sb="10" eb="12">
      <t>リヨウ</t>
    </rPh>
    <rPh sb="11" eb="12">
      <t>ヨウ</t>
    </rPh>
    <phoneticPr fontId="1"/>
  </si>
  <si>
    <t>【はじめにお読みください】</t>
    <rPh sb="6" eb="7">
      <t>ヨ</t>
    </rPh>
    <phoneticPr fontId="1"/>
  </si>
  <si>
    <t>【オプションプラン】</t>
    <phoneticPr fontId="1"/>
  </si>
  <si>
    <t>● 会場開催時：11月5日（火）6日（水）7日（木）</t>
    <rPh sb="2" eb="4">
      <t>カイジョウ</t>
    </rPh>
    <rPh sb="4" eb="7">
      <t>カイサイジ</t>
    </rPh>
    <rPh sb="10" eb="11">
      <t>ガツ</t>
    </rPh>
    <rPh sb="12" eb="13">
      <t>ヒ</t>
    </rPh>
    <rPh sb="14" eb="15">
      <t>ヒ</t>
    </rPh>
    <rPh sb="17" eb="18">
      <t>ニチ</t>
    </rPh>
    <rPh sb="19" eb="20">
      <t>スイ</t>
    </rPh>
    <rPh sb="22" eb="23">
      <t>ニチ</t>
    </rPh>
    <rPh sb="24" eb="25">
      <t>モク</t>
    </rPh>
    <phoneticPr fontId="1"/>
  </si>
  <si>
    <t>展示会場マップ　広告掲載</t>
    <rPh sb="0" eb="4">
      <t>テンジカイジョウ</t>
    </rPh>
    <rPh sb="8" eb="12">
      <t>コウコクケイサイ</t>
    </rPh>
    <phoneticPr fontId="1"/>
  </si>
  <si>
    <t>展示会場  置きチラシ（入場口）</t>
    <rPh sb="0" eb="4">
      <t>テンジカイジョウ</t>
    </rPh>
    <rPh sb="6" eb="7">
      <t>オ</t>
    </rPh>
    <rPh sb="12" eb="15">
      <t>ニュウジョウグチ</t>
    </rPh>
    <phoneticPr fontId="1"/>
  </si>
  <si>
    <t>● オンライン開催時：6月29日～7月7日 および 11月16日～24日</t>
    <rPh sb="7" eb="10">
      <t>カイサイジ</t>
    </rPh>
    <rPh sb="12" eb="13">
      <t>ガツ</t>
    </rPh>
    <rPh sb="15" eb="16">
      <t>ヒ</t>
    </rPh>
    <rPh sb="18" eb="19">
      <t>ガツ</t>
    </rPh>
    <rPh sb="20" eb="21">
      <t>ヒ</t>
    </rPh>
    <rPh sb="28" eb="29">
      <t>ガツ</t>
    </rPh>
    <rPh sb="31" eb="32">
      <t>ヒ</t>
    </rPh>
    <rPh sb="35" eb="36">
      <t>ニチ</t>
    </rPh>
    <phoneticPr fontId="1"/>
  </si>
  <si>
    <t>1期掲載期間：5月29日～7月7日</t>
    <rPh sb="1" eb="2">
      <t>キ</t>
    </rPh>
    <rPh sb="2" eb="6">
      <t>ケイサイキカン</t>
    </rPh>
    <rPh sb="8" eb="9">
      <t>ツキ</t>
    </rPh>
    <rPh sb="11" eb="12">
      <t>ヒ</t>
    </rPh>
    <rPh sb="14" eb="15">
      <t>ガツ</t>
    </rPh>
    <rPh sb="16" eb="17">
      <t>ヒ</t>
    </rPh>
    <phoneticPr fontId="1"/>
  </si>
  <si>
    <t>2期掲載期間：11月6日～11月24日</t>
    <rPh sb="1" eb="2">
      <t>キ</t>
    </rPh>
    <rPh sb="2" eb="6">
      <t>ケイサイキカン</t>
    </rPh>
    <rPh sb="9" eb="10">
      <t>ツキ</t>
    </rPh>
    <rPh sb="11" eb="12">
      <t>ヒ</t>
    </rPh>
    <rPh sb="15" eb="16">
      <t>ガツ</t>
    </rPh>
    <rPh sb="18" eb="19">
      <t>ヒ</t>
    </rPh>
    <phoneticPr fontId="1"/>
  </si>
  <si>
    <t>開催月</t>
    <rPh sb="0" eb="3">
      <t>カイサイツキ</t>
    </rPh>
    <phoneticPr fontId="1"/>
  </si>
  <si>
    <t>通常月</t>
    <rPh sb="0" eb="3">
      <t>ツウジョウツキ</t>
    </rPh>
    <phoneticPr fontId="1"/>
  </si>
  <si>
    <t>上記合計（税別）</t>
    <rPh sb="0" eb="2">
      <t>ジョウキ</t>
    </rPh>
    <rPh sb="2" eb="4">
      <t>ゴウケイ</t>
    </rPh>
    <rPh sb="5" eb="7">
      <t>ゼイベツ</t>
    </rPh>
    <phoneticPr fontId="1"/>
  </si>
  <si>
    <t>【地域フォーラム協賛】</t>
    <rPh sb="1" eb="3">
      <t>チイキ</t>
    </rPh>
    <rPh sb="8" eb="10">
      <t>キョウサン</t>
    </rPh>
    <phoneticPr fontId="1"/>
  </si>
  <si>
    <t>250,000円</t>
    <rPh sb="7" eb="8">
      <t>エン</t>
    </rPh>
    <phoneticPr fontId="1"/>
  </si>
  <si>
    <t>昭島会場：5月18日（土）</t>
    <rPh sb="0" eb="4">
      <t>アキシマカイジョウ</t>
    </rPh>
    <rPh sb="6" eb="7">
      <t>ツキ</t>
    </rPh>
    <rPh sb="9" eb="10">
      <t>ヒ</t>
    </rPh>
    <rPh sb="11" eb="12">
      <t>ド</t>
    </rPh>
    <phoneticPr fontId="1"/>
  </si>
  <si>
    <t>行橋会場：9月20日（金）</t>
    <rPh sb="0" eb="4">
      <t>ユクハシカイジョウ</t>
    </rPh>
    <rPh sb="6" eb="7">
      <t>ガツ</t>
    </rPh>
    <rPh sb="9" eb="10">
      <t>ヒ</t>
    </rPh>
    <rPh sb="11" eb="12">
      <t>キン</t>
    </rPh>
    <phoneticPr fontId="1"/>
  </si>
  <si>
    <t>備考　（請求関連）</t>
    <rPh sb="0" eb="2">
      <t>ビコウ</t>
    </rPh>
    <rPh sb="4" eb="8">
      <t>セイキュウカンレン</t>
    </rPh>
    <phoneticPr fontId="1"/>
  </si>
  <si>
    <t>出展者名</t>
    <rPh sb="0" eb="3">
      <t>シュッテンシャ</t>
    </rPh>
    <rPh sb="3" eb="4">
      <t>メイ</t>
    </rPh>
    <phoneticPr fontId="1"/>
  </si>
  <si>
    <t>備考　（その他出展関連）</t>
    <rPh sb="0" eb="2">
      <t>ビコウ</t>
    </rPh>
    <rPh sb="6" eb="7">
      <t>タ</t>
    </rPh>
    <rPh sb="7" eb="9">
      <t>シュッテン</t>
    </rPh>
    <rPh sb="9" eb="11">
      <t>カンレン</t>
    </rPh>
    <phoneticPr fontId="1"/>
  </si>
  <si>
    <t>ウェブ編集用アカウント　※メールアドレス</t>
    <rPh sb="3" eb="6">
      <t>ヘンシュウヨウ</t>
    </rPh>
    <phoneticPr fontId="1"/>
  </si>
  <si>
    <t>ご希望の日付</t>
    <rPh sb="1" eb="3">
      <t>キボウ</t>
    </rPh>
    <rPh sb="4" eb="6">
      <t>ヒヅケ</t>
    </rPh>
    <phoneticPr fontId="1"/>
  </si>
  <si>
    <t>日数</t>
    <rPh sb="0" eb="2">
      <t>ニッスウ</t>
    </rPh>
    <phoneticPr fontId="1"/>
  </si>
  <si>
    <t>出展日</t>
    <rPh sb="0" eb="2">
      <t>シュッテン</t>
    </rPh>
    <rPh sb="2" eb="3">
      <t>ビ</t>
    </rPh>
    <phoneticPr fontId="1"/>
  </si>
  <si>
    <t>【出展者情報】</t>
    <rPh sb="1" eb="4">
      <t>シュッテンシャ</t>
    </rPh>
    <rPh sb="4" eb="6">
      <t>ジョウホウ</t>
    </rPh>
    <phoneticPr fontId="1"/>
  </si>
  <si>
    <t>100,000円～</t>
    <rPh sb="7" eb="8">
      <t>エン</t>
    </rPh>
    <phoneticPr fontId="1"/>
  </si>
  <si>
    <t>15,000円</t>
    <rPh sb="6" eb="7">
      <t>エン</t>
    </rPh>
    <phoneticPr fontId="1"/>
  </si>
  <si>
    <t>１回目：６月２９日大集会と７月７日までのオンライン向け</t>
    <rPh sb="1" eb="3">
      <t>カイメ</t>
    </rPh>
    <rPh sb="5" eb="6">
      <t>ガツ</t>
    </rPh>
    <rPh sb="8" eb="9">
      <t>ヒ</t>
    </rPh>
    <rPh sb="9" eb="12">
      <t>ダイシュウカイ</t>
    </rPh>
    <rPh sb="14" eb="15">
      <t>ガツ</t>
    </rPh>
    <rPh sb="16" eb="17">
      <t>ヒ</t>
    </rPh>
    <rPh sb="25" eb="26">
      <t>ム</t>
    </rPh>
    <phoneticPr fontId="1"/>
  </si>
  <si>
    <t>２回目：１１月５日からの会場開催と１６日からのオンライン向け</t>
    <rPh sb="1" eb="3">
      <t>カイメ</t>
    </rPh>
    <rPh sb="6" eb="7">
      <t>ガツ</t>
    </rPh>
    <rPh sb="8" eb="9">
      <t>ヒ</t>
    </rPh>
    <rPh sb="12" eb="16">
      <t>カイジョウカイサイ</t>
    </rPh>
    <rPh sb="19" eb="20">
      <t>ヒ</t>
    </rPh>
    <rPh sb="28" eb="29">
      <t>ム</t>
    </rPh>
    <phoneticPr fontId="1"/>
  </si>
  <si>
    <t>400,000円</t>
    <rPh sb="7" eb="8">
      <t>エン</t>
    </rPh>
    <phoneticPr fontId="1"/>
  </si>
  <si>
    <t>〒</t>
    <phoneticPr fontId="1"/>
  </si>
  <si>
    <t>会場開催（平米数）</t>
    <rPh sb="0" eb="4">
      <t>カイジョウカイサイ</t>
    </rPh>
    <rPh sb="5" eb="7">
      <t>ヘイベイ</t>
    </rPh>
    <rPh sb="7" eb="8">
      <t>スウ</t>
    </rPh>
    <phoneticPr fontId="1"/>
  </si>
  <si>
    <t>出展Aタイプ（会場＋オンライン）
380,000円</t>
    <rPh sb="0" eb="2">
      <t>シュッテン</t>
    </rPh>
    <rPh sb="7" eb="9">
      <t>カイジョウ</t>
    </rPh>
    <rPh sb="24" eb="25">
      <t>エン</t>
    </rPh>
    <phoneticPr fontId="1"/>
  </si>
  <si>
    <t>出展Bタイプ（会場＋オンライン）
250,000円</t>
    <rPh sb="0" eb="2">
      <t>シュッテン</t>
    </rPh>
    <rPh sb="7" eb="9">
      <t>カイジョウ</t>
    </rPh>
    <rPh sb="24" eb="25">
      <t>エン</t>
    </rPh>
    <phoneticPr fontId="1"/>
  </si>
  <si>
    <t>出展Cタイプ（会場＋オンライン）
35,000円/１㎡</t>
    <rPh sb="0" eb="2">
      <t>シュッテン</t>
    </rPh>
    <rPh sb="7" eb="9">
      <t>カイジョウ</t>
    </rPh>
    <rPh sb="23" eb="24">
      <t>エン</t>
    </rPh>
    <phoneticPr fontId="1"/>
  </si>
  <si>
    <t>ミニブース（会場＋オンライン）
125,000円</t>
    <rPh sb="6" eb="8">
      <t>カイジョウ</t>
    </rPh>
    <rPh sb="23" eb="24">
      <t>エン</t>
    </rPh>
    <phoneticPr fontId="1"/>
  </si>
  <si>
    <t>ポスターセッション
（会場＋オンライン） 20,000円</t>
    <rPh sb="11" eb="13">
      <t>カイジョウ</t>
    </rPh>
    <rPh sb="27" eb="28">
      <t>エン</t>
    </rPh>
    <phoneticPr fontId="1"/>
  </si>
  <si>
    <t>ポスターセッション
（オンラインのみ） 10,000円</t>
    <rPh sb="26" eb="27">
      <t>エン</t>
    </rPh>
    <phoneticPr fontId="1"/>
  </si>
  <si>
    <t>１ＤＡＹ 出展（会場＋オンライン）
8,000円</t>
    <rPh sb="5" eb="7">
      <t>シュッテン</t>
    </rPh>
    <rPh sb="8" eb="10">
      <t>カイジョウ</t>
    </rPh>
    <rPh sb="23" eb="24">
      <t>エン</t>
    </rPh>
    <phoneticPr fontId="1"/>
  </si>
  <si>
    <t>オンライン
マイページ 広告表示 （月毎）</t>
    <rPh sb="12" eb="14">
      <t>コウコク</t>
    </rPh>
    <rPh sb="14" eb="16">
      <t>ヒョウジ</t>
    </rPh>
    <rPh sb="18" eb="19">
      <t>ツキ</t>
    </rPh>
    <rPh sb="19" eb="20">
      <t>マイ</t>
    </rPh>
    <phoneticPr fontId="1"/>
  </si>
  <si>
    <t>地域フォーラム協賛
昭島＋行橋</t>
    <rPh sb="0" eb="2">
      <t>チイキ</t>
    </rPh>
    <rPh sb="7" eb="9">
      <t>キョウサン</t>
    </rPh>
    <rPh sb="10" eb="12">
      <t>アキシマ</t>
    </rPh>
    <rPh sb="13" eb="15">
      <t>ユクハシ</t>
    </rPh>
    <phoneticPr fontId="1"/>
  </si>
  <si>
    <t>地域フォーラム会場
置きチラシ</t>
    <rPh sb="0" eb="2">
      <t>チイキ</t>
    </rPh>
    <rPh sb="7" eb="9">
      <t>カイジョウ</t>
    </rPh>
    <rPh sb="10" eb="11">
      <t>オ</t>
    </rPh>
    <phoneticPr fontId="1"/>
  </si>
  <si>
    <t>会場開催（パネルブース8㎡）×小間数</t>
    <rPh sb="0" eb="4">
      <t>カイジョウカイサイ</t>
    </rPh>
    <rPh sb="15" eb="18">
      <t>コマスウ</t>
    </rPh>
    <phoneticPr fontId="1"/>
  </si>
  <si>
    <t>会場開催（パネルブース4㎡）×小間数</t>
    <rPh sb="0" eb="4">
      <t>カイジョウカイサイ</t>
    </rPh>
    <rPh sb="15" eb="18">
      <t>コマスウ</t>
    </rPh>
    <phoneticPr fontId="1"/>
  </si>
  <si>
    <t>会場 置きチラシ</t>
    <rPh sb="0" eb="2">
      <t>カイジョウ</t>
    </rPh>
    <rPh sb="3" eb="4">
      <t>オ</t>
    </rPh>
    <phoneticPr fontId="1"/>
  </si>
  <si>
    <t>金額</t>
    <rPh sb="0" eb="2">
      <t>キンガク</t>
    </rPh>
    <phoneticPr fontId="1"/>
  </si>
  <si>
    <t>お申込み金額合計　（税別）</t>
    <rPh sb="1" eb="2">
      <t>モウ</t>
    </rPh>
    <rPh sb="2" eb="3">
      <t>コ</t>
    </rPh>
    <rPh sb="4" eb="6">
      <t>キンガク</t>
    </rPh>
    <rPh sb="6" eb="8">
      <t>ゴウケイ</t>
    </rPh>
    <rPh sb="10" eb="12">
      <t>ゼイベツ</t>
    </rPh>
    <phoneticPr fontId="1"/>
  </si>
  <si>
    <t>ご希望の日付　※会期最終日以降の日付のみ</t>
    <rPh sb="1" eb="3">
      <t>キボウ</t>
    </rPh>
    <rPh sb="4" eb="6">
      <t>ヒヅケ</t>
    </rPh>
    <rPh sb="8" eb="10">
      <t>カイキ</t>
    </rPh>
    <rPh sb="10" eb="13">
      <t>サイシュウビ</t>
    </rPh>
    <rPh sb="13" eb="15">
      <t>イコウ</t>
    </rPh>
    <rPh sb="16" eb="18">
      <t>ヒヅケ</t>
    </rPh>
    <phoneticPr fontId="1"/>
  </si>
  <si>
    <t>上記合計（税別）</t>
    <rPh sb="0" eb="2">
      <t>ジョウキ</t>
    </rPh>
    <rPh sb="2" eb="4">
      <t>ゴウケイ</t>
    </rPh>
    <phoneticPr fontId="1"/>
  </si>
  <si>
    <t>100,000円</t>
    <rPh sb="7" eb="8">
      <t>エン</t>
    </rPh>
    <phoneticPr fontId="1"/>
  </si>
  <si>
    <t>1期掲載期間：5月29日～7月7日　</t>
    <rPh sb="1" eb="2">
      <t>キ</t>
    </rPh>
    <rPh sb="2" eb="6">
      <t>ケイサイキカン</t>
    </rPh>
    <rPh sb="8" eb="9">
      <t>ツキ</t>
    </rPh>
    <rPh sb="11" eb="12">
      <t>ヒ</t>
    </rPh>
    <rPh sb="14" eb="15">
      <t>ガツ</t>
    </rPh>
    <rPh sb="16" eb="17">
      <t>ヒ</t>
    </rPh>
    <phoneticPr fontId="1"/>
  </si>
  <si>
    <t>2期掲載期間：11月6日～11月24日　</t>
    <rPh sb="1" eb="2">
      <t>キ</t>
    </rPh>
    <rPh sb="2" eb="6">
      <t>ケイサイキカン</t>
    </rPh>
    <rPh sb="9" eb="10">
      <t>ツキ</t>
    </rPh>
    <rPh sb="11" eb="12">
      <t>ヒ</t>
    </rPh>
    <rPh sb="15" eb="16">
      <t>ガツ</t>
    </rPh>
    <rPh sb="18" eb="19">
      <t>ヒ</t>
    </rPh>
    <phoneticPr fontId="1"/>
  </si>
  <si>
    <t>● 請求書に記載する宛名が出展者名と異なる場合は、その名称をご入力ください。　　</t>
    <rPh sb="2" eb="5">
      <t>セイキュウショ</t>
    </rPh>
    <rPh sb="6" eb="8">
      <t>キサイ</t>
    </rPh>
    <rPh sb="10" eb="12">
      <t>アテナ</t>
    </rPh>
    <rPh sb="13" eb="17">
      <t>シュッテンシャメイ</t>
    </rPh>
    <rPh sb="18" eb="19">
      <t>コト</t>
    </rPh>
    <rPh sb="21" eb="23">
      <t>バアイ</t>
    </rPh>
    <rPh sb="27" eb="29">
      <t>メイショウ</t>
    </rPh>
    <phoneticPr fontId="1"/>
  </si>
  <si>
    <t>　　↓</t>
  </si>
  <si>
    <t>■留意事項</t>
  </si>
  <si>
    <t>　・フォーラム会場・時間の確定</t>
    <phoneticPr fontId="1"/>
  </si>
  <si>
    <t>〈開催〉</t>
    <phoneticPr fontId="1"/>
  </si>
  <si>
    <t>■この後の進行</t>
    <phoneticPr fontId="1"/>
  </si>
  <si>
    <t>● 見積書と納品書が必要な場合、日付のご希望がありましたらご入力ください。</t>
    <rPh sb="2" eb="5">
      <t>ミツモリショ</t>
    </rPh>
    <rPh sb="6" eb="9">
      <t>ノウヒンショ</t>
    </rPh>
    <rPh sb="10" eb="12">
      <t>ヒツヨウ</t>
    </rPh>
    <rPh sb="13" eb="15">
      <t>バアイ</t>
    </rPh>
    <rPh sb="16" eb="18">
      <t>ヒヅケ</t>
    </rPh>
    <rPh sb="20" eb="22">
      <t>キボウ</t>
    </rPh>
    <phoneticPr fontId="1"/>
  </si>
  <si>
    <t>● ご担当者様へのご連絡は基本的に連絡用のメールアドレス宛にお送りしますが、CCが必要な場合は続けてご入力ください。</t>
    <rPh sb="3" eb="6">
      <t>タントウシャ</t>
    </rPh>
    <rPh sb="6" eb="7">
      <t>サマ</t>
    </rPh>
    <rPh sb="10" eb="12">
      <t>レンラク</t>
    </rPh>
    <rPh sb="13" eb="16">
      <t>キホンテキ</t>
    </rPh>
    <rPh sb="28" eb="29">
      <t>アテ</t>
    </rPh>
    <rPh sb="31" eb="32">
      <t>オク</t>
    </rPh>
    <rPh sb="41" eb="43">
      <t>ヒツヨウ</t>
    </rPh>
    <rPh sb="44" eb="46">
      <t>バアイ</t>
    </rPh>
    <rPh sb="47" eb="48">
      <t>ツヅ</t>
    </rPh>
    <phoneticPr fontId="1"/>
  </si>
  <si>
    <r>
      <t>請求書記載名称</t>
    </r>
    <r>
      <rPr>
        <b/>
        <sz val="8"/>
        <color rgb="FFFF0000"/>
        <rFont val="BIZ UDPゴシック"/>
        <family val="3"/>
        <charset val="128"/>
      </rPr>
      <t xml:space="preserve">
</t>
    </r>
    <r>
      <rPr>
        <b/>
        <sz val="6"/>
        <rFont val="BIZ UDPゴシック"/>
        <family val="3"/>
        <charset val="128"/>
      </rPr>
      <t>（出展者名と同じ場合は不要）</t>
    </r>
    <rPh sb="0" eb="7">
      <t>セイキュウショキサイメイショウ</t>
    </rPh>
    <rPh sb="9" eb="13">
      <t>シュッテンシャメイ</t>
    </rPh>
    <rPh sb="14" eb="15">
      <t>オナ</t>
    </rPh>
    <rPh sb="16" eb="18">
      <t>バアイ</t>
    </rPh>
    <rPh sb="19" eb="21">
      <t>フヨウ</t>
    </rPh>
    <phoneticPr fontId="1"/>
  </si>
  <si>
    <r>
      <t xml:space="preserve">ご希望の日付
</t>
    </r>
    <r>
      <rPr>
        <b/>
        <sz val="6"/>
        <color theme="1"/>
        <rFont val="BIZ UDPゴシック"/>
        <family val="3"/>
        <charset val="128"/>
      </rPr>
      <t>(会期最終日以降の日付のみ承ります)</t>
    </r>
    <rPh sb="1" eb="3">
      <t>キボウ</t>
    </rPh>
    <rPh sb="4" eb="6">
      <t>ヒヅケ</t>
    </rPh>
    <rPh sb="8" eb="10">
      <t>カイキ</t>
    </rPh>
    <rPh sb="10" eb="13">
      <t>サイシュウビ</t>
    </rPh>
    <rPh sb="13" eb="15">
      <t>イコウ</t>
    </rPh>
    <rPh sb="16" eb="18">
      <t>ヒヅケ</t>
    </rPh>
    <rPh sb="20" eb="21">
      <t>ウケタマワ</t>
    </rPh>
    <phoneticPr fontId="1"/>
  </si>
  <si>
    <t>所在地</t>
    <rPh sb="0" eb="3">
      <t>ショザイチ</t>
    </rPh>
    <phoneticPr fontId="1"/>
  </si>
  <si>
    <t>団体・企業名</t>
    <rPh sb="0" eb="2">
      <t>ダンタイ</t>
    </rPh>
    <rPh sb="3" eb="5">
      <t>キギョウ</t>
    </rPh>
    <rPh sb="5" eb="6">
      <t>メイ</t>
    </rPh>
    <phoneticPr fontId="1"/>
  </si>
  <si>
    <r>
      <t xml:space="preserve">請求書送付先
</t>
    </r>
    <r>
      <rPr>
        <b/>
        <sz val="6"/>
        <color theme="1"/>
        <rFont val="BIZ UDPゴシック"/>
        <family val="3"/>
        <charset val="128"/>
      </rPr>
      <t>（上記と同じ場合は不要）</t>
    </r>
    <rPh sb="0" eb="6">
      <t>セイキュウショソウフサキ</t>
    </rPh>
    <rPh sb="9" eb="11">
      <t>ジョウキ</t>
    </rPh>
    <rPh sb="12" eb="13">
      <t>オナ</t>
    </rPh>
    <rPh sb="14" eb="16">
      <t>バアイ</t>
    </rPh>
    <rPh sb="17" eb="19">
      <t>フヨウ</t>
    </rPh>
    <phoneticPr fontId="1"/>
  </si>
  <si>
    <t>このたびは第２６回図書館総合展２０２４への出展をご検討いただき誠にありがとうございます。</t>
    <rPh sb="31" eb="32">
      <t>マコト</t>
    </rPh>
    <phoneticPr fontId="1"/>
  </si>
  <si>
    <t>１） 本申込表は、出展者情報シート、種目別申込みシート、申込内容確認シートにより構成されています。　　</t>
    <rPh sb="3" eb="4">
      <t>ホン</t>
    </rPh>
    <rPh sb="4" eb="7">
      <t>モウシコミヒョウ</t>
    </rPh>
    <rPh sb="9" eb="12">
      <t>シュッテンシャ</t>
    </rPh>
    <rPh sb="12" eb="14">
      <t>ジョウホウ</t>
    </rPh>
    <rPh sb="18" eb="21">
      <t>シュモクベツ</t>
    </rPh>
    <rPh sb="21" eb="23">
      <t>モウシコミ</t>
    </rPh>
    <rPh sb="28" eb="29">
      <t>モウ</t>
    </rPh>
    <rPh sb="29" eb="30">
      <t>コ</t>
    </rPh>
    <rPh sb="30" eb="32">
      <t>ナイヨウ</t>
    </rPh>
    <rPh sb="32" eb="34">
      <t>カクニン</t>
    </rPh>
    <rPh sb="40" eb="42">
      <t>コウセイ</t>
    </rPh>
    <phoneticPr fontId="1"/>
  </si>
  <si>
    <r>
      <t>２） はじめに、</t>
    </r>
    <r>
      <rPr>
        <b/>
        <sz val="10"/>
        <rFont val="BIZ UDPゴシック"/>
        <family val="3"/>
        <charset val="128"/>
      </rPr>
      <t xml:space="preserve">① </t>
    </r>
    <r>
      <rPr>
        <sz val="10"/>
        <rFont val="BIZ UDPゴシック"/>
        <family val="3"/>
        <charset val="128"/>
      </rPr>
      <t>の出展者情報に必要事項をご入力ください。</t>
    </r>
    <phoneticPr fontId="1"/>
  </si>
  <si>
    <t>　　なお、各種目の詳細な内容は、ウェブページの開催要項をご参考ください。</t>
    <phoneticPr fontId="1"/>
  </si>
  <si>
    <t>５） 入力が終わりましたら、本申込表のファイル名に、ご出展者名（簡略可）を入れて、事務局宛に添付ファイルでお送りください。　</t>
    <rPh sb="3" eb="5">
      <t>ニュウリョク</t>
    </rPh>
    <rPh sb="6" eb="7">
      <t>オ</t>
    </rPh>
    <rPh sb="14" eb="18">
      <t>ホンモウシコミヒョウ</t>
    </rPh>
    <rPh sb="23" eb="24">
      <t>メイ</t>
    </rPh>
    <rPh sb="27" eb="30">
      <t>シュッテンシャ</t>
    </rPh>
    <rPh sb="30" eb="31">
      <t>メイ</t>
    </rPh>
    <rPh sb="32" eb="34">
      <t>カンリャク</t>
    </rPh>
    <rPh sb="34" eb="35">
      <t>カ</t>
    </rPh>
    <rPh sb="37" eb="38">
      <t>イ</t>
    </rPh>
    <rPh sb="41" eb="45">
      <t>ジムキョクアテ</t>
    </rPh>
    <rPh sb="46" eb="48">
      <t>テンプ</t>
    </rPh>
    <rPh sb="54" eb="55">
      <t>オク</t>
    </rPh>
    <phoneticPr fontId="1"/>
  </si>
  <si>
    <t>　　図書館総合展運営委員会事務局：LF@j-c-c.co.jp</t>
    <rPh sb="2" eb="8">
      <t>トショカンソウゴウテン</t>
    </rPh>
    <rPh sb="8" eb="10">
      <t>ウンエイ</t>
    </rPh>
    <rPh sb="10" eb="13">
      <t>イインカイ</t>
    </rPh>
    <rPh sb="13" eb="16">
      <t>ジムキョク</t>
    </rPh>
    <phoneticPr fontId="1"/>
  </si>
  <si>
    <t>〈お申込み〉</t>
    <rPh sb="2" eb="3">
      <t>モウ</t>
    </rPh>
    <rPh sb="3" eb="4">
      <t>コ</t>
    </rPh>
    <phoneticPr fontId="1"/>
  </si>
  <si>
    <r>
      <rPr>
        <b/>
        <sz val="10"/>
        <color theme="1"/>
        <rFont val="BIZ UDゴシック"/>
        <family val="3"/>
        <charset val="128"/>
      </rPr>
      <t>〈提供〉</t>
    </r>
    <r>
      <rPr>
        <sz val="10"/>
        <color theme="1"/>
        <rFont val="BIZ UDゴシック"/>
        <family val="3"/>
        <charset val="128"/>
      </rPr>
      <t>お申込みの内容にしたがって以下をご提供してゆきます。</t>
    </r>
    <phoneticPr fontId="1"/>
  </si>
  <si>
    <r>
      <rPr>
        <b/>
        <sz val="10"/>
        <color theme="1"/>
        <rFont val="BIZ UDゴシック"/>
        <family val="3"/>
        <charset val="128"/>
      </rPr>
      <t>〈請求書一回目発行〉</t>
    </r>
    <r>
      <rPr>
        <sz val="10"/>
        <color theme="1"/>
        <rFont val="BIZ UDゴシック"/>
        <family val="3"/>
        <charset val="128"/>
      </rPr>
      <t>出展料、オプションプラン分については開催前にご請求させていただきます。</t>
    </r>
    <rPh sb="4" eb="7">
      <t>イッカイメ</t>
    </rPh>
    <phoneticPr fontId="1"/>
  </si>
  <si>
    <r>
      <rPr>
        <b/>
        <sz val="10"/>
        <color theme="1"/>
        <rFont val="BIZ UDゴシック"/>
        <family val="3"/>
        <charset val="128"/>
      </rPr>
      <t>〈請求書二回目発行〉</t>
    </r>
    <r>
      <rPr>
        <sz val="10"/>
        <color theme="1"/>
        <rFont val="BIZ UDゴシック"/>
        <family val="3"/>
        <charset val="128"/>
      </rPr>
      <t>電気使用料等は会期後に算出しご請求させていただきます。</t>
    </r>
    <rPh sb="4" eb="7">
      <t>ニカイメ</t>
    </rPh>
    <rPh sb="14" eb="15">
      <t>リョウ</t>
    </rPh>
    <rPh sb="15" eb="16">
      <t>トウ</t>
    </rPh>
    <phoneticPr fontId="1"/>
  </si>
  <si>
    <r>
      <rPr>
        <b/>
        <sz val="10"/>
        <color theme="1"/>
        <rFont val="BIZ UDゴシック"/>
        <family val="3"/>
        <charset val="128"/>
      </rPr>
      <t>〈会期後のご利用〉</t>
    </r>
    <r>
      <rPr>
        <sz val="10"/>
        <color theme="1"/>
        <rFont val="BIZ UDゴシック"/>
        <family val="3"/>
        <charset val="128"/>
      </rPr>
      <t>ウェブサイト、メールマガジン等は年を通じてご利用いただけます。</t>
    </r>
    <phoneticPr fontId="1"/>
  </si>
  <si>
    <r>
      <rPr>
        <b/>
        <sz val="10"/>
        <color theme="1"/>
        <rFont val="BIZ UDゴシック"/>
        <family val="3"/>
        <charset val="128"/>
      </rPr>
      <t>〈内容確認・確定〉</t>
    </r>
    <r>
      <rPr>
        <sz val="10"/>
        <color theme="1"/>
        <rFont val="BIZ UDゴシック"/>
        <family val="3"/>
        <charset val="128"/>
      </rPr>
      <t>折返し、運営委員会より申込内容確定のメールをお送りします。</t>
    </r>
    <rPh sb="15" eb="18">
      <t>イインカイ</t>
    </rPh>
    <phoneticPr fontId="1"/>
  </si>
  <si>
    <t>【フォーラム申込締切：2024年７月５日】</t>
    <rPh sb="6" eb="10">
      <t>モウシコミシメキリ</t>
    </rPh>
    <rPh sb="15" eb="16">
      <t>ネン</t>
    </rPh>
    <rPh sb="17" eb="18">
      <t>ガツ</t>
    </rPh>
    <rPh sb="19" eb="20">
      <t>ニチ</t>
    </rPh>
    <phoneticPr fontId="1"/>
  </si>
  <si>
    <t>【お申込み内容のご確認】</t>
    <rPh sb="2" eb="4">
      <t>モウシコ</t>
    </rPh>
    <rPh sb="5" eb="7">
      <t>ナイヨウ</t>
    </rPh>
    <rPh sb="9" eb="11">
      <t>カクニン</t>
    </rPh>
    <phoneticPr fontId="1"/>
  </si>
  <si>
    <r>
      <t xml:space="preserve">請求書記載名称 </t>
    </r>
    <r>
      <rPr>
        <sz val="8"/>
        <rFont val="BIZ UDPゴシック"/>
        <family val="3"/>
        <charset val="128"/>
      </rPr>
      <t>（出展者名と同じ場合は不要）</t>
    </r>
    <rPh sb="0" eb="3">
      <t>セイキュウショ</t>
    </rPh>
    <rPh sb="3" eb="5">
      <t>キサイ</t>
    </rPh>
    <rPh sb="5" eb="7">
      <t>メイショウ</t>
    </rPh>
    <phoneticPr fontId="1"/>
  </si>
  <si>
    <r>
      <t>請求書送付先</t>
    </r>
    <r>
      <rPr>
        <sz val="8"/>
        <color rgb="FFFF0000"/>
        <rFont val="BIZ UDPゴシック"/>
        <family val="3"/>
        <charset val="128"/>
      </rPr>
      <t xml:space="preserve">
</t>
    </r>
    <r>
      <rPr>
        <sz val="8"/>
        <rFont val="BIZ UDPゴシック"/>
        <family val="3"/>
        <charset val="128"/>
      </rPr>
      <t>（上記と同じ場合は不要）</t>
    </r>
    <rPh sb="0" eb="6">
      <t>セイキュウショソウフサキ</t>
    </rPh>
    <phoneticPr fontId="1"/>
  </si>
  <si>
    <r>
      <t>展示会場</t>
    </r>
    <r>
      <rPr>
        <sz val="8"/>
        <rFont val="BIZ UDPゴシック"/>
        <family val="3"/>
        <charset val="128"/>
      </rPr>
      <t>2階</t>
    </r>
    <r>
      <rPr>
        <sz val="8"/>
        <color theme="1"/>
        <rFont val="BIZ UDPゴシック"/>
        <family val="3"/>
        <charset val="128"/>
      </rPr>
      <t>　シアター形式100席
ブース出展</t>
    </r>
    <r>
      <rPr>
        <sz val="8"/>
        <rFont val="BIZ UDPゴシック"/>
        <family val="3"/>
        <charset val="128"/>
      </rPr>
      <t>あり</t>
    </r>
    <r>
      <rPr>
        <sz val="8"/>
        <color theme="1"/>
        <rFont val="BIZ UDPゴシック"/>
        <family val="3"/>
        <charset val="128"/>
      </rPr>
      <t>　187,000円
フォーラムのみ　374,000円</t>
    </r>
    <rPh sb="0" eb="4">
      <t>テンジカイジョウ</t>
    </rPh>
    <rPh sb="11" eb="13">
      <t>ケイシキ</t>
    </rPh>
    <rPh sb="16" eb="17">
      <t>セキ</t>
    </rPh>
    <rPh sb="33" eb="34">
      <t>エン</t>
    </rPh>
    <rPh sb="50" eb="51">
      <t>エン</t>
    </rPh>
    <phoneticPr fontId="1"/>
  </si>
  <si>
    <t>展示会場2階　シアター形式80席
ブース出展あり　154,000円
フォーラムのみ　308,000円</t>
    <rPh sb="0" eb="4">
      <t>テンジカイジョウ</t>
    </rPh>
    <rPh sb="5" eb="6">
      <t>カイ</t>
    </rPh>
    <rPh sb="11" eb="13">
      <t>ケイシキ</t>
    </rPh>
    <rPh sb="15" eb="16">
      <t>セキ</t>
    </rPh>
    <rPh sb="32" eb="33">
      <t>エン</t>
    </rPh>
    <rPh sb="49" eb="50">
      <t>エン</t>
    </rPh>
    <phoneticPr fontId="1"/>
  </si>
  <si>
    <t>企業・団体名</t>
    <rPh sb="0" eb="2">
      <t>キギョウ</t>
    </rPh>
    <rPh sb="3" eb="6">
      <t>ダンタイメイ</t>
    </rPh>
    <phoneticPr fontId="1"/>
  </si>
  <si>
    <r>
      <rPr>
        <b/>
        <sz val="10"/>
        <color theme="1"/>
        <rFont val="BIZ UDゴシック"/>
        <family val="3"/>
        <charset val="128"/>
      </rPr>
      <t>〈見積書発行〉</t>
    </r>
    <r>
      <rPr>
        <sz val="10"/>
        <color theme="1"/>
        <rFont val="BIZ UDゴシック"/>
        <family val="3"/>
        <charset val="128"/>
      </rPr>
      <t>申込表に「見積書必要」とご記入の方に見積書を発行します。</t>
    </r>
    <rPh sb="9" eb="10">
      <t>ヒョウ</t>
    </rPh>
    <phoneticPr fontId="1"/>
  </si>
  <si>
    <r>
      <rPr>
        <b/>
        <sz val="10"/>
        <color theme="1"/>
        <rFont val="BIZ UDゴシック"/>
        <family val="3"/>
        <charset val="128"/>
      </rPr>
      <t>〈納品書発行〉</t>
    </r>
    <r>
      <rPr>
        <sz val="10"/>
        <color theme="1"/>
        <rFont val="BIZ UDゴシック"/>
        <family val="3"/>
        <charset val="128"/>
      </rPr>
      <t>申込表に「納品書必要」とご記入の方には、会期終了日付をもって納品書を発行します。</t>
    </r>
    <rPh sb="9" eb="10">
      <t>ヒョウ</t>
    </rPh>
    <phoneticPr fontId="1"/>
  </si>
  <si>
    <t>　　</t>
    <phoneticPr fontId="1"/>
  </si>
  <si>
    <t>　　① 出展者情報　② 一般用　③ アカデミック用　④ フォーラム用　⑤ オプション用　⑥ 地域フォーラム協賛用　⑦ 申込内容確認シート</t>
    <rPh sb="4" eb="9">
      <t>シュッテンシャジョウホウ</t>
    </rPh>
    <rPh sb="12" eb="15">
      <t>イッパンヨウ</t>
    </rPh>
    <rPh sb="24" eb="25">
      <t>ヨウ</t>
    </rPh>
    <rPh sb="33" eb="34">
      <t>ヨウ</t>
    </rPh>
    <rPh sb="42" eb="43">
      <t>ヨウ</t>
    </rPh>
    <phoneticPr fontId="1"/>
  </si>
  <si>
    <t>【会場出展申込締切：2024年７月５日】</t>
    <rPh sb="1" eb="5">
      <t>カイジョウシュッテン</t>
    </rPh>
    <rPh sb="5" eb="9">
      <t>モウシコミシメキリ</t>
    </rPh>
    <rPh sb="14" eb="15">
      <t>ネン</t>
    </rPh>
    <rPh sb="16" eb="17">
      <t>ガツ</t>
    </rPh>
    <rPh sb="18" eb="19">
      <t>ニチ</t>
    </rPh>
    <phoneticPr fontId="1"/>
  </si>
  <si>
    <t>※ 広告表示期間に６月１日～７月１５日および１０月１日～１１月３０日が含まれる場合は開催月として料金は７０，０００円／月</t>
    <rPh sb="59" eb="60">
      <t>ツキ</t>
    </rPh>
    <phoneticPr fontId="1"/>
  </si>
  <si>
    <t>　  それ以外の月は通常月として　50,000円／月となります</t>
    <rPh sb="5" eb="7">
      <t>イガイ</t>
    </rPh>
    <rPh sb="8" eb="9">
      <t>ツキ</t>
    </rPh>
    <rPh sb="10" eb="13">
      <t>ツウジョウツキ</t>
    </rPh>
    <rPh sb="23" eb="24">
      <t>エン</t>
    </rPh>
    <rPh sb="25" eb="26">
      <t>ツキ</t>
    </rPh>
    <phoneticPr fontId="1"/>
  </si>
  <si>
    <t>※ 出展Aタイプと出展Bタイプの組み合わせも可能です。</t>
  </si>
  <si>
    <t>　　　　　　　　　　　　　　　　　　　　　　　　　　　　　　　　　　　　　　　　　　　　　　　　　　　　　　　　以上</t>
    <rPh sb="56" eb="58">
      <t>イジョウ</t>
    </rPh>
    <phoneticPr fontId="1"/>
  </si>
  <si>
    <r>
      <t xml:space="preserve">利用希望日
</t>
    </r>
    <r>
      <rPr>
        <sz val="6"/>
        <color theme="1"/>
        <rFont val="BIZ UDPゴシック"/>
        <family val="3"/>
        <charset val="128"/>
      </rPr>
      <t>プルダウンメニューからお選びください</t>
    </r>
    <rPh sb="0" eb="2">
      <t>リヨウ</t>
    </rPh>
    <rPh sb="2" eb="5">
      <t>キボウビ</t>
    </rPh>
    <rPh sb="18" eb="19">
      <t>エラ</t>
    </rPh>
    <phoneticPr fontId="1"/>
  </si>
  <si>
    <r>
      <t xml:space="preserve">時間
</t>
    </r>
    <r>
      <rPr>
        <sz val="6"/>
        <color theme="1"/>
        <rFont val="BIZ UDPゴシック"/>
        <family val="3"/>
        <charset val="128"/>
      </rPr>
      <t>プルダウンメニューからお選びください</t>
    </r>
    <rPh sb="0" eb="2">
      <t>ジカン</t>
    </rPh>
    <phoneticPr fontId="1"/>
  </si>
  <si>
    <r>
      <t xml:space="preserve">金額
</t>
    </r>
    <r>
      <rPr>
        <sz val="6"/>
        <color theme="1"/>
        <rFont val="BIZ UDPゴシック"/>
        <family val="3"/>
        <charset val="128"/>
      </rPr>
      <t>プルダウンメニューからお選びください</t>
    </r>
    <rPh sb="0" eb="2">
      <t>キンガク</t>
    </rPh>
    <phoneticPr fontId="1"/>
  </si>
  <si>
    <t>敷地のみご提供。平米単位でお申込みください
（48㎡以上で承ります）</t>
    <rPh sb="0" eb="2">
      <t>シキチ</t>
    </rPh>
    <rPh sb="5" eb="7">
      <t>テイキョウ</t>
    </rPh>
    <rPh sb="8" eb="10">
      <t>ヘイベイ</t>
    </rPh>
    <rPh sb="10" eb="12">
      <t>タンイ</t>
    </rPh>
    <rPh sb="14" eb="16">
      <t>モウシコ</t>
    </rPh>
    <rPh sb="26" eb="28">
      <t>イジョウ</t>
    </rPh>
    <rPh sb="29" eb="30">
      <t>ウケタマワ</t>
    </rPh>
    <phoneticPr fontId="1"/>
  </si>
  <si>
    <t>　・ウェブページ（出展者PRページ＋イベントPRページ）のご提供</t>
    <rPh sb="11" eb="12">
      <t>シャ</t>
    </rPh>
    <phoneticPr fontId="1"/>
  </si>
  <si>
    <r>
      <t>●</t>
    </r>
    <r>
      <rPr>
        <sz val="8"/>
        <rFont val="BIZ UDPゴシック"/>
        <family val="3"/>
        <charset val="128"/>
      </rPr>
      <t xml:space="preserve"> 請求書の発行時期は７月５日までのお申込み⇒７月中旬の予定です。以後のお申込み⇒１１月末 となります。</t>
    </r>
    <rPh sb="2" eb="5">
      <t>セイキュウショ</t>
    </rPh>
    <rPh sb="6" eb="10">
      <t>ハッコウジキ</t>
    </rPh>
    <rPh sb="12" eb="13">
      <t>ガツ</t>
    </rPh>
    <rPh sb="14" eb="15">
      <t>ヒ</t>
    </rPh>
    <rPh sb="19" eb="20">
      <t>モウ</t>
    </rPh>
    <rPh sb="20" eb="21">
      <t>コ</t>
    </rPh>
    <rPh sb="24" eb="25">
      <t>ツキ</t>
    </rPh>
    <rPh sb="25" eb="27">
      <t>チュウジュン</t>
    </rPh>
    <rPh sb="28" eb="30">
      <t>ヨテイ</t>
    </rPh>
    <phoneticPr fontId="1"/>
  </si>
  <si>
    <t>※金額はすべて税別／別途消費税を申し受けます</t>
    <rPh sb="1" eb="3">
      <t>キンガク</t>
    </rPh>
    <rPh sb="7" eb="9">
      <t>ゼイベツ</t>
    </rPh>
    <rPh sb="10" eb="15">
      <t>ベットショウヒゼイ</t>
    </rPh>
    <rPh sb="16" eb="17">
      <t>モウ</t>
    </rPh>
    <rPh sb="18" eb="19">
      <t>ウ</t>
    </rPh>
    <phoneticPr fontId="1"/>
  </si>
  <si>
    <r>
      <t xml:space="preserve">３） 次に </t>
    </r>
    <r>
      <rPr>
        <b/>
        <sz val="10"/>
        <rFont val="BIZ UDPゴシック"/>
        <family val="3"/>
        <charset val="128"/>
      </rPr>
      <t xml:space="preserve">② </t>
    </r>
    <r>
      <rPr>
        <sz val="10"/>
        <rFont val="BIZ UDPゴシック"/>
        <family val="3"/>
        <charset val="128"/>
      </rPr>
      <t xml:space="preserve">から </t>
    </r>
    <r>
      <rPr>
        <b/>
        <sz val="10"/>
        <rFont val="BIZ UDPゴシック"/>
        <family val="3"/>
        <charset val="128"/>
      </rPr>
      <t>⑥</t>
    </r>
    <r>
      <rPr>
        <sz val="10"/>
        <rFont val="BIZ UDPゴシック"/>
        <family val="3"/>
        <charset val="128"/>
      </rPr>
      <t xml:space="preserve"> の種目別申込シートよりそれぞれお申込みになる項目をお選びの上、必要事項をご入力ください。</t>
    </r>
    <rPh sb="3" eb="4">
      <t>ツギ</t>
    </rPh>
    <rPh sb="14" eb="17">
      <t>シュモクベツ</t>
    </rPh>
    <rPh sb="17" eb="19">
      <t>モウシコミ</t>
    </rPh>
    <rPh sb="29" eb="30">
      <t>モウ</t>
    </rPh>
    <rPh sb="30" eb="31">
      <t>コ</t>
    </rPh>
    <rPh sb="35" eb="37">
      <t>コウモク</t>
    </rPh>
    <rPh sb="39" eb="40">
      <t>エラ</t>
    </rPh>
    <rPh sb="42" eb="43">
      <t>ウエ</t>
    </rPh>
    <rPh sb="44" eb="48">
      <t>ヒツヨウジコウ</t>
    </rPh>
    <rPh sb="50" eb="52">
      <t>ニュウリョク</t>
    </rPh>
    <phoneticPr fontId="1"/>
  </si>
  <si>
    <r>
      <t xml:space="preserve">４） シート毎の合計金額はシートの下部に表示されますが、すべてのシートの合計は </t>
    </r>
    <r>
      <rPr>
        <b/>
        <sz val="10"/>
        <rFont val="BIZ UDPゴシック"/>
        <family val="3"/>
        <charset val="128"/>
      </rPr>
      <t>⑦</t>
    </r>
    <r>
      <rPr>
        <sz val="10"/>
        <rFont val="BIZ UDPゴシック"/>
        <family val="3"/>
        <charset val="128"/>
      </rPr>
      <t xml:space="preserve"> の申込内容確認シートに表示されます。</t>
    </r>
    <rPh sb="47" eb="49">
      <t>カクニン</t>
    </rPh>
    <phoneticPr fontId="1"/>
  </si>
  <si>
    <r>
      <rPr>
        <sz val="10"/>
        <color theme="1"/>
        <rFont val="BIZ UDPゴシック"/>
        <family val="3"/>
        <charset val="128"/>
      </rPr>
      <t xml:space="preserve">５） </t>
    </r>
    <r>
      <rPr>
        <sz val="10"/>
        <color theme="1"/>
        <rFont val="BIZ UDゴシック"/>
        <family val="3"/>
        <charset val="128"/>
      </rPr>
      <t>請求・支払時期は調整できます。出展申込み時にご相談ください。　　　　　　　　　　　　　　　　　　　　　　</t>
    </r>
    <phoneticPr fontId="1"/>
  </si>
  <si>
    <r>
      <rPr>
        <sz val="10"/>
        <color theme="1"/>
        <rFont val="BIZ UDPゴシック"/>
        <family val="3"/>
        <charset val="128"/>
      </rPr>
      <t>４）</t>
    </r>
    <r>
      <rPr>
        <sz val="10"/>
        <color theme="1"/>
        <rFont val="BIZ UDゴシック"/>
        <family val="3"/>
        <charset val="128"/>
      </rPr>
      <t xml:space="preserve"> 請求書の発行時期は、７月５日までのお申込みの場合⇒７月末、以後のお申込み⇒１１月末 となります。</t>
    </r>
    <rPh sb="30" eb="31">
      <t>マツ</t>
    </rPh>
    <phoneticPr fontId="1"/>
  </si>
  <si>
    <r>
      <rPr>
        <sz val="10"/>
        <color theme="1"/>
        <rFont val="BIZ UDPゴシック"/>
        <family val="3"/>
        <charset val="128"/>
      </rPr>
      <t>３)</t>
    </r>
    <r>
      <rPr>
        <sz val="10"/>
        <color theme="1"/>
        <rFont val="BIZ UDゴシック"/>
        <family val="3"/>
        <charset val="128"/>
      </rPr>
      <t xml:space="preserve"> 会場開催に係る種目は８月２２日以降キャンセルする場合、キャンセル料（出展料の５０％）を請求させていただきます。</t>
    </r>
    <phoneticPr fontId="1"/>
  </si>
  <si>
    <r>
      <rPr>
        <sz val="10"/>
        <color theme="1"/>
        <rFont val="BIZ UDPゴシック"/>
        <family val="3"/>
        <charset val="128"/>
      </rPr>
      <t xml:space="preserve">２) </t>
    </r>
    <r>
      <rPr>
        <sz val="10"/>
        <color theme="1"/>
        <rFont val="BIZ UDゴシック"/>
        <family val="3"/>
        <charset val="128"/>
      </rPr>
      <t>フォーラム会場利用について、出展申込みをされる前に「仮押さえしつつ検討」をしていただくことができます。</t>
    </r>
    <phoneticPr fontId="1"/>
  </si>
  <si>
    <r>
      <rPr>
        <sz val="10"/>
        <color theme="1"/>
        <rFont val="BIZ UDPゴシック"/>
        <family val="3"/>
        <charset val="128"/>
      </rPr>
      <t>１)</t>
    </r>
    <r>
      <rPr>
        <sz val="10"/>
        <color theme="1"/>
        <rFont val="BIZ UDゴシック"/>
        <family val="3"/>
        <charset val="128"/>
      </rPr>
      <t xml:space="preserve"> 会場出展の申込み締切日は</t>
    </r>
    <r>
      <rPr>
        <sz val="10"/>
        <color theme="1"/>
        <rFont val="BIZ UDPゴシック"/>
        <family val="3"/>
        <charset val="128"/>
      </rPr>
      <t>2024年7月５</t>
    </r>
    <r>
      <rPr>
        <sz val="10"/>
        <color theme="1"/>
        <rFont val="BIZ UDゴシック"/>
        <family val="3"/>
        <charset val="128"/>
      </rPr>
      <t>日です。オンライン出展のみの申込みは随時受付けます。</t>
    </r>
    <rPh sb="3" eb="7">
      <t>カイジョウシュッテン</t>
    </rPh>
    <rPh sb="8" eb="9">
      <t>モウ</t>
    </rPh>
    <rPh sb="9" eb="10">
      <t>コ</t>
    </rPh>
    <rPh sb="11" eb="12">
      <t>シ</t>
    </rPh>
    <rPh sb="12" eb="13">
      <t>キ</t>
    </rPh>
    <rPh sb="13" eb="14">
      <t>ヒ</t>
    </rPh>
    <rPh sb="19" eb="20">
      <t>ネン</t>
    </rPh>
    <rPh sb="21" eb="22">
      <t>ガツ</t>
    </rPh>
    <rPh sb="23" eb="24">
      <t>ヒ</t>
    </rPh>
    <rPh sb="32" eb="34">
      <t>シュッテン</t>
    </rPh>
    <rPh sb="37" eb="39">
      <t>モウシコ</t>
    </rPh>
    <rPh sb="41" eb="43">
      <t>ズイジ</t>
    </rPh>
    <rPh sb="43" eb="45">
      <t>ウケツ</t>
    </rPh>
    <phoneticPr fontId="1"/>
  </si>
  <si>
    <r>
      <t xml:space="preserve">※ 会場開催（パネルブース8㎡）×小間数
</t>
    </r>
    <r>
      <rPr>
        <sz val="6"/>
        <color theme="1"/>
        <rFont val="BIZ UDPゴシック"/>
        <family val="3"/>
        <charset val="128"/>
      </rPr>
      <t>プルダウンメニューからお選びください</t>
    </r>
    <rPh sb="2" eb="6">
      <t>カイジョウカイサイ</t>
    </rPh>
    <rPh sb="17" eb="20">
      <t>コマスウ</t>
    </rPh>
    <phoneticPr fontId="1"/>
  </si>
  <si>
    <r>
      <t xml:space="preserve">※ 会場開催（パネルブース4㎡）×小間数
</t>
    </r>
    <r>
      <rPr>
        <sz val="6"/>
        <color theme="1"/>
        <rFont val="BIZ UDPゴシック"/>
        <family val="3"/>
        <charset val="128"/>
      </rPr>
      <t>プルダウンメニューからお選びください</t>
    </r>
    <rPh sb="2" eb="6">
      <t>カイジョウカイサイ</t>
    </rPh>
    <rPh sb="17" eb="20">
      <t>コマスウ</t>
    </rPh>
    <phoneticPr fontId="1"/>
  </si>
  <si>
    <t>出展Aタイプ（会場＋オンライン）
380,000円</t>
    <rPh sb="0" eb="2">
      <t>シュッテン</t>
    </rPh>
    <rPh sb="7" eb="9">
      <t>カイジョウ</t>
    </rPh>
    <rPh sb="25" eb="26">
      <t>エン</t>
    </rPh>
    <phoneticPr fontId="1"/>
  </si>
  <si>
    <t>出展Bタイプ（会場＋オンライン）
250,000円</t>
    <rPh sb="0" eb="2">
      <t>シュッテン</t>
    </rPh>
    <rPh sb="7" eb="9">
      <t>カイジョウ</t>
    </rPh>
    <rPh sb="25" eb="26">
      <t>エン</t>
    </rPh>
    <phoneticPr fontId="1"/>
  </si>
  <si>
    <t>出展Cタイプ（会場＋オンライン）
35,000円/１㎡</t>
    <rPh sb="0" eb="2">
      <t>シュッテン</t>
    </rPh>
    <rPh sb="7" eb="9">
      <t>カイジョウ</t>
    </rPh>
    <rPh sb="24" eb="25">
      <t>エン</t>
    </rPh>
    <phoneticPr fontId="1"/>
  </si>
  <si>
    <t>オンライン出展（オンラインのみ）
200,000円</t>
    <rPh sb="5" eb="7">
      <t>シュッテン</t>
    </rPh>
    <rPh sb="25" eb="26">
      <t>エン</t>
    </rPh>
    <phoneticPr fontId="1"/>
  </si>
  <si>
    <t>ミニブース（会場＋オンライン）
125,000円</t>
    <rPh sb="6" eb="8">
      <t>カイジョウ</t>
    </rPh>
    <rPh sb="24" eb="25">
      <t>エン</t>
    </rPh>
    <phoneticPr fontId="1"/>
  </si>
  <si>
    <t>オンライン出展（オンラインのみ）
100,000円</t>
    <rPh sb="5" eb="7">
      <t>シュッテン</t>
    </rPh>
    <rPh sb="25" eb="26">
      <t>エン</t>
    </rPh>
    <phoneticPr fontId="1"/>
  </si>
  <si>
    <t>ポスターセッション（会場＋オンライン）
20,000円</t>
    <rPh sb="10" eb="12">
      <t>カイジョウ</t>
    </rPh>
    <rPh sb="27" eb="28">
      <t>エン</t>
    </rPh>
    <phoneticPr fontId="1"/>
  </si>
  <si>
    <t>ポスターセッション（オンラインのみ）
10,000円</t>
    <rPh sb="26" eb="27">
      <t>エン</t>
    </rPh>
    <phoneticPr fontId="1"/>
  </si>
  <si>
    <t>１ＤＡＹ 出展（会場＋オンライン）
8,000円</t>
    <rPh sb="5" eb="7">
      <t>シュッテン</t>
    </rPh>
    <rPh sb="8" eb="10">
      <t>カイジョウ</t>
    </rPh>
    <rPh sb="24" eb="25">
      <t>エン</t>
    </rPh>
    <phoneticPr fontId="1"/>
  </si>
  <si>
    <r>
      <t xml:space="preserve">会場開催パネルブース
</t>
    </r>
    <r>
      <rPr>
        <sz val="6"/>
        <color theme="1"/>
        <rFont val="BIZ UDPゴシック"/>
        <family val="3"/>
        <charset val="128"/>
      </rPr>
      <t>プルダウンメニューからお選びください</t>
    </r>
    <rPh sb="0" eb="4">
      <t>カイジョウカイサイ</t>
    </rPh>
    <phoneticPr fontId="1"/>
  </si>
  <si>
    <r>
      <t xml:space="preserve">枠
</t>
    </r>
    <r>
      <rPr>
        <sz val="6"/>
        <color theme="1"/>
        <rFont val="BIZ UDPゴシック"/>
        <family val="3"/>
        <charset val="128"/>
      </rPr>
      <t>プルダウンメニューからお選びください</t>
    </r>
    <rPh sb="0" eb="1">
      <t>ワク</t>
    </rPh>
    <phoneticPr fontId="1"/>
  </si>
  <si>
    <r>
      <t xml:space="preserve">日数
</t>
    </r>
    <r>
      <rPr>
        <sz val="6"/>
        <color theme="1"/>
        <rFont val="BIZ UDPゴシック"/>
        <family val="3"/>
        <charset val="128"/>
      </rPr>
      <t>プルダウンメニューからお選びください</t>
    </r>
    <rPh sb="0" eb="2">
      <t>ニッスウ</t>
    </rPh>
    <phoneticPr fontId="1"/>
  </si>
  <si>
    <r>
      <t>アネックス</t>
    </r>
    <r>
      <rPr>
        <b/>
        <sz val="8"/>
        <rFont val="BIZ UDPゴシック"/>
        <family val="3"/>
        <charset val="128"/>
      </rPr>
      <t>ホール</t>
    </r>
    <r>
      <rPr>
        <b/>
        <sz val="8"/>
        <color theme="1"/>
        <rFont val="BIZ UDPゴシック"/>
        <family val="3"/>
        <charset val="128"/>
      </rPr>
      <t xml:space="preserve">
シアター形式　200席
ブース出展あり　286,000円
フォーラムのみ　572,000円</t>
    </r>
    <rPh sb="13" eb="15">
      <t>ケイシキ</t>
    </rPh>
    <rPh sb="19" eb="20">
      <t>セキ</t>
    </rPh>
    <rPh sb="25" eb="27">
      <t>シュッテン</t>
    </rPh>
    <rPh sb="37" eb="38">
      <t>エン</t>
    </rPh>
    <rPh sb="54" eb="55">
      <t>エン</t>
    </rPh>
    <phoneticPr fontId="1"/>
  </si>
  <si>
    <r>
      <t>アネックス</t>
    </r>
    <r>
      <rPr>
        <b/>
        <sz val="8"/>
        <rFont val="BIZ UDPゴシック"/>
        <family val="3"/>
        <charset val="128"/>
      </rPr>
      <t>ホール</t>
    </r>
    <r>
      <rPr>
        <b/>
        <sz val="8"/>
        <color theme="1"/>
        <rFont val="BIZ UDPゴシック"/>
        <family val="3"/>
        <charset val="128"/>
      </rPr>
      <t xml:space="preserve">
スクール形式　100席
ブース出展あり　324,500円
フォーラムのみ　649,000円</t>
    </r>
    <rPh sb="13" eb="15">
      <t>ケイシキ</t>
    </rPh>
    <rPh sb="19" eb="20">
      <t>セキ</t>
    </rPh>
    <rPh sb="25" eb="27">
      <t>シュッテン</t>
    </rPh>
    <rPh sb="37" eb="38">
      <t>エン</t>
    </rPh>
    <rPh sb="54" eb="55">
      <t>エン</t>
    </rPh>
    <phoneticPr fontId="1"/>
  </si>
  <si>
    <r>
      <t>展示会場</t>
    </r>
    <r>
      <rPr>
        <b/>
        <sz val="8"/>
        <rFont val="BIZ UDPゴシック"/>
        <family val="3"/>
        <charset val="128"/>
      </rPr>
      <t>2階</t>
    </r>
    <r>
      <rPr>
        <b/>
        <sz val="8"/>
        <color theme="1"/>
        <rFont val="BIZ UDPゴシック"/>
        <family val="3"/>
        <charset val="128"/>
      </rPr>
      <t xml:space="preserve">
シアター形式　100席
ブース出展あり　187,000円
フォーラムのみ　374,000円</t>
    </r>
    <rPh sb="0" eb="4">
      <t>テンジカイジョウ</t>
    </rPh>
    <rPh sb="5" eb="6">
      <t>カイ</t>
    </rPh>
    <rPh sb="11" eb="13">
      <t>ケイシキ</t>
    </rPh>
    <rPh sb="17" eb="18">
      <t>セキ</t>
    </rPh>
    <rPh sb="35" eb="36">
      <t>エン</t>
    </rPh>
    <rPh sb="52" eb="53">
      <t>エン</t>
    </rPh>
    <phoneticPr fontId="1"/>
  </si>
  <si>
    <r>
      <t>展示会場</t>
    </r>
    <r>
      <rPr>
        <b/>
        <sz val="8"/>
        <rFont val="BIZ UDPゴシック"/>
        <family val="3"/>
        <charset val="128"/>
      </rPr>
      <t>２階</t>
    </r>
    <r>
      <rPr>
        <b/>
        <sz val="8"/>
        <color theme="1"/>
        <rFont val="BIZ UDPゴシック"/>
        <family val="3"/>
        <charset val="128"/>
      </rPr>
      <t xml:space="preserve">
シアター形式　80席
ブース出展あり　154,000円
フォーラムのみ　308,000円</t>
    </r>
    <rPh sb="0" eb="4">
      <t>テンジカイジョウ</t>
    </rPh>
    <rPh sb="11" eb="13">
      <t>ケイシキ</t>
    </rPh>
    <rPh sb="16" eb="17">
      <t>セキ</t>
    </rPh>
    <rPh sb="34" eb="35">
      <t>エン</t>
    </rPh>
    <rPh sb="51" eb="52">
      <t>エン</t>
    </rPh>
    <phoneticPr fontId="1"/>
  </si>
  <si>
    <t>オンライン  マイページ
広告表示 （月毎）</t>
    <rPh sb="20" eb="22">
      <t>コウコクヒョウジツキマイ</t>
    </rPh>
    <phoneticPr fontId="1"/>
  </si>
  <si>
    <r>
      <t xml:space="preserve">※ 通常月: 50,000円／月
</t>
    </r>
    <r>
      <rPr>
        <sz val="6"/>
        <color theme="1"/>
        <rFont val="BIZ UDPゴシック"/>
        <family val="3"/>
        <charset val="128"/>
      </rPr>
      <t>プルダウンメニューからお選びください</t>
    </r>
    <rPh sb="2" eb="5">
      <t>ツウジョウツキ</t>
    </rPh>
    <rPh sb="13" eb="14">
      <t>エン</t>
    </rPh>
    <rPh sb="15" eb="16">
      <t>ツキ</t>
    </rPh>
    <phoneticPr fontId="1"/>
  </si>
  <si>
    <r>
      <t xml:space="preserve">※ 開催月： 70,000円／月
</t>
    </r>
    <r>
      <rPr>
        <sz val="6"/>
        <color theme="1"/>
        <rFont val="BIZ UDPゴシック"/>
        <family val="3"/>
        <charset val="128"/>
      </rPr>
      <t>プルダウンメニューからお選びください</t>
    </r>
    <rPh sb="2" eb="5">
      <t>カイサイツキ</t>
    </rPh>
    <rPh sb="13" eb="14">
      <t>エン</t>
    </rPh>
    <rPh sb="15" eb="16">
      <t>ツキ</t>
    </rPh>
    <phoneticPr fontId="1"/>
  </si>
  <si>
    <t>オンライン出展（オンラインのみ）
100,000円</t>
    <rPh sb="5" eb="7">
      <t>シュッテン</t>
    </rPh>
    <rPh sb="24" eb="25">
      <t>エン</t>
    </rPh>
    <phoneticPr fontId="1"/>
  </si>
  <si>
    <t>招待券はがき　広告掲載
（2回発送）</t>
    <rPh sb="0" eb="3">
      <t>ショウタイケン</t>
    </rPh>
    <rPh sb="7" eb="9">
      <t>コウコク</t>
    </rPh>
    <rPh sb="9" eb="11">
      <t>ケイサイ</t>
    </rPh>
    <rPh sb="14" eb="15">
      <t>カイ</t>
    </rPh>
    <rPh sb="15" eb="17">
      <t>ハッソウ</t>
    </rPh>
    <phoneticPr fontId="1"/>
  </si>
  <si>
    <t>オンライン
インデックスページ　上位掲載権</t>
    <rPh sb="16" eb="18">
      <t>ジョウイ</t>
    </rPh>
    <rPh sb="18" eb="20">
      <t>ケイサイ</t>
    </rPh>
    <rPh sb="20" eb="21">
      <t>ケン</t>
    </rPh>
    <phoneticPr fontId="1"/>
  </si>
  <si>
    <t>フォーラム in 昭島 （東京）
5月18日（土）</t>
    <rPh sb="9" eb="11">
      <t>アキシマ</t>
    </rPh>
    <rPh sb="13" eb="15">
      <t>トウキョウ</t>
    </rPh>
    <rPh sb="18" eb="19">
      <t>ガツ</t>
    </rPh>
    <rPh sb="21" eb="22">
      <t>ヒ</t>
    </rPh>
    <phoneticPr fontId="1"/>
  </si>
  <si>
    <t>フォーラム in 行橋 （福岡）
9月20日（金）</t>
    <rPh sb="9" eb="11">
      <t>ユクハシ</t>
    </rPh>
    <rPh sb="13" eb="15">
      <t>フクオカ</t>
    </rPh>
    <rPh sb="18" eb="19">
      <t>ガツ</t>
    </rPh>
    <rPh sb="21" eb="22">
      <t>ヒ</t>
    </rPh>
    <rPh sb="23" eb="24">
      <t>キン</t>
    </rPh>
    <phoneticPr fontId="1"/>
  </si>
  <si>
    <r>
      <t xml:space="preserve">１回目発送予定日：4月末～5月初旬の予定
</t>
    </r>
    <r>
      <rPr>
        <sz val="6"/>
        <color theme="1"/>
        <rFont val="BIZ UDPゴシック"/>
        <family val="3"/>
        <charset val="128"/>
      </rPr>
      <t>６月２９日の大集会から７月７日までのオンライン開催の告知　　　　</t>
    </r>
    <r>
      <rPr>
        <sz val="9"/>
        <color theme="1"/>
        <rFont val="BIZ UDPゴシック"/>
        <family val="3"/>
        <charset val="128"/>
      </rPr>
      <t>　　　　　　　　　　　　　　　　　　　　　　　　　　　　　　　　　　　　　　　　　　　　　　　　　　　　　　　　　　　　　　　　　　　　　　　　　　　　　　　</t>
    </r>
    <rPh sb="1" eb="3">
      <t>カイメ</t>
    </rPh>
    <rPh sb="3" eb="8">
      <t>ハッソウヨテイビ</t>
    </rPh>
    <rPh sb="10" eb="11">
      <t>ガツ</t>
    </rPh>
    <rPh sb="11" eb="12">
      <t>マツ</t>
    </rPh>
    <rPh sb="14" eb="15">
      <t>ガツ</t>
    </rPh>
    <rPh sb="15" eb="17">
      <t>ショジュン</t>
    </rPh>
    <rPh sb="18" eb="20">
      <t>ヨテイ</t>
    </rPh>
    <rPh sb="22" eb="23">
      <t>ガツ</t>
    </rPh>
    <rPh sb="25" eb="26">
      <t>ヒ</t>
    </rPh>
    <rPh sb="27" eb="30">
      <t>ダイシュウカイ</t>
    </rPh>
    <rPh sb="33" eb="34">
      <t>ガツ</t>
    </rPh>
    <rPh sb="35" eb="36">
      <t>ヒ</t>
    </rPh>
    <phoneticPr fontId="1"/>
  </si>
  <si>
    <r>
      <t xml:space="preserve">２回目発送予定日：9月発送予定
</t>
    </r>
    <r>
      <rPr>
        <sz val="6"/>
        <color theme="1"/>
        <rFont val="BIZ UDPゴシック"/>
        <family val="3"/>
        <charset val="128"/>
      </rPr>
      <t>１１月５日から7日までの会場開催と11月１６日から11月24日のオンライン開催の告知</t>
    </r>
    <rPh sb="1" eb="3">
      <t>カイメ</t>
    </rPh>
    <rPh sb="3" eb="8">
      <t>ハッソウヨテイビ</t>
    </rPh>
    <rPh sb="10" eb="11">
      <t>ガツ</t>
    </rPh>
    <rPh sb="11" eb="13">
      <t>ハッソウ</t>
    </rPh>
    <rPh sb="13" eb="15">
      <t>ヨテイ</t>
    </rPh>
    <rPh sb="18" eb="19">
      <t>ガツ</t>
    </rPh>
    <rPh sb="20" eb="21">
      <t>ヒ</t>
    </rPh>
    <rPh sb="24" eb="25">
      <t>ヒ</t>
    </rPh>
    <rPh sb="28" eb="32">
      <t>カイジョウカイサイ</t>
    </rPh>
    <rPh sb="35" eb="36">
      <t>ガツ</t>
    </rPh>
    <rPh sb="38" eb="39">
      <t>ヒ</t>
    </rPh>
    <rPh sb="43" eb="44">
      <t>ガツ</t>
    </rPh>
    <rPh sb="46" eb="47">
      <t>ヒ</t>
    </rPh>
    <rPh sb="53" eb="55">
      <t>カイサイ</t>
    </rPh>
    <rPh sb="56" eb="58">
      <t>コクチ</t>
    </rPh>
    <phoneticPr fontId="1"/>
  </si>
  <si>
    <t>オンライン　インデックスページ
上位掲載権
1期2期 各 40,000円</t>
    <rPh sb="24" eb="25">
      <t>キ</t>
    </rPh>
    <rPh sb="26" eb="27">
      <t>キ</t>
    </rPh>
    <phoneticPr fontId="1"/>
  </si>
  <si>
    <t>招待券はがき  広告掲載
2回発送　各 50,000円</t>
    <rPh sb="0" eb="3">
      <t>ショウタイケン</t>
    </rPh>
    <rPh sb="8" eb="12">
      <t>コウコクケイサイ</t>
    </rPh>
    <phoneticPr fontId="1"/>
  </si>
  <si>
    <t>フォーラム in 昭島 （東京）
5月18日（土）</t>
    <rPh sb="9" eb="11">
      <t>アキシマ</t>
    </rPh>
    <rPh sb="13" eb="15">
      <t>トウキョウ</t>
    </rPh>
    <rPh sb="19" eb="20">
      <t>ガツ</t>
    </rPh>
    <rPh sb="22" eb="23">
      <t>ヒ</t>
    </rPh>
    <phoneticPr fontId="1"/>
  </si>
  <si>
    <t>フォーラム in 行橋 （福岡）
9月20日（金）</t>
    <rPh sb="9" eb="11">
      <t>ユクハシ</t>
    </rPh>
    <rPh sb="13" eb="15">
      <t>フクオカ</t>
    </rPh>
    <rPh sb="19" eb="20">
      <t>ガツ</t>
    </rPh>
    <rPh sb="22" eb="23">
      <t>ヒ</t>
    </rPh>
    <rPh sb="24" eb="25">
      <t>キン</t>
    </rPh>
    <phoneticPr fontId="1"/>
  </si>
  <si>
    <t>地域フォーラム協賛
昭島＋行橋</t>
    <rPh sb="0" eb="2">
      <t>チイキ</t>
    </rPh>
    <rPh sb="7" eb="9">
      <t>キョウサン</t>
    </rPh>
    <rPh sb="11" eb="13">
      <t>アキシマ</t>
    </rPh>
    <rPh sb="14" eb="16">
      <t>ユクハシ</t>
    </rPh>
    <phoneticPr fontId="1"/>
  </si>
  <si>
    <r>
      <t>アネックスホール　シアター形式200席
ブース出展</t>
    </r>
    <r>
      <rPr>
        <sz val="8"/>
        <rFont val="BIZ UDPゴシック"/>
        <family val="3"/>
        <charset val="128"/>
      </rPr>
      <t>あり</t>
    </r>
    <r>
      <rPr>
        <sz val="8"/>
        <color theme="1"/>
        <rFont val="BIZ UDPゴシック"/>
        <family val="3"/>
        <charset val="128"/>
      </rPr>
      <t>　286,000円
フォーラムのみ　572,000円</t>
    </r>
    <rPh sb="13" eb="15">
      <t>ケイシキ</t>
    </rPh>
    <rPh sb="18" eb="19">
      <t>セキ</t>
    </rPh>
    <rPh sb="35" eb="36">
      <t>エン</t>
    </rPh>
    <rPh sb="52" eb="53">
      <t>エン</t>
    </rPh>
    <phoneticPr fontId="1"/>
  </si>
  <si>
    <r>
      <t>アネックスホール　スクール形式100席
ブース出展</t>
    </r>
    <r>
      <rPr>
        <sz val="8"/>
        <rFont val="BIZ UDPゴシック"/>
        <family val="3"/>
        <charset val="128"/>
      </rPr>
      <t>あり</t>
    </r>
    <r>
      <rPr>
        <sz val="8"/>
        <color theme="1"/>
        <rFont val="BIZ UDPゴシック"/>
        <family val="3"/>
        <charset val="128"/>
      </rPr>
      <t>　324,500円
フォーラムのみ　649,000円</t>
    </r>
    <rPh sb="13" eb="15">
      <t>ケイシキ</t>
    </rPh>
    <rPh sb="18" eb="19">
      <t>セキ</t>
    </rPh>
    <rPh sb="35" eb="36">
      <t>エン</t>
    </rPh>
    <rPh sb="52" eb="53">
      <t>エン</t>
    </rPh>
    <phoneticPr fontId="1"/>
  </si>
  <si>
    <t>※金額はすべて税別／別途消費税を申し受けます</t>
    <phoneticPr fontId="1"/>
  </si>
  <si>
    <t>　 会場ブースについてリクエストのある方、フォーラム会場利用の方はお早めにお申込みください。</t>
    <phoneticPr fontId="1"/>
  </si>
  <si>
    <t>　　他団体から同枠への照会または申込みが入った時点で、確定のご判断をしていただきます。</t>
    <phoneticPr fontId="1"/>
  </si>
  <si>
    <t>◆〈会場〉〈フォーラム〉〈ウェブサイト〉〈地域フォーラム協賛〉に 効果的な⑤オプションプラン を用意しました。 併せてご検討ください。</t>
    <rPh sb="33" eb="36">
      <t>コウカテキ</t>
    </rPh>
    <rPh sb="48" eb="50">
      <t>ヨウイ</t>
    </rPh>
    <phoneticPr fontId="1"/>
  </si>
  <si>
    <t>◆〈会場〉〈フォーラム〉〈ウェブサイト〉〈地域フォーラム協賛〉に 効果的な⑤オプションプラン を用意しました。 併せてご検討ください。</t>
    <phoneticPr fontId="1"/>
  </si>
  <si>
    <t>出展日</t>
    <rPh sb="0" eb="3">
      <t>シュッテンビ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</si>
</sst>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7" x14ac:knownFonts="1">
    <font>
      <sz val="11"/>
      <color theme="1"/>
      <name val="游ゴシック"/>
      <family val="2"/>
      <charset val="128"/>
      <scheme val="minor"/>
    </font>
    <font>
      <sz val="6"/>
      <name val="游ゴシック"/>
      <family val="2"/>
      <charset val="128"/>
      <scheme val="minor"/>
    </font>
    <font>
      <sz val="10"/>
      <color theme="1"/>
      <name val="BIZ UDPゴシック"/>
      <family val="3"/>
      <charset val="128"/>
    </font>
    <font>
      <b/>
      <sz val="10"/>
      <color theme="1"/>
      <name val="BIZ UDPゴシック"/>
      <family val="3"/>
      <charset val="128"/>
    </font>
    <font>
      <sz val="8"/>
      <color theme="1"/>
      <name val="BIZ UDPゴシック"/>
      <family val="3"/>
      <charset val="128"/>
    </font>
    <font>
      <b/>
      <sz val="8"/>
      <color theme="1"/>
      <name val="BIZ UDPゴシック"/>
      <family val="3"/>
      <charset val="128"/>
    </font>
    <font>
      <b/>
      <sz val="6"/>
      <color theme="1"/>
      <name val="BIZ UDPゴシック"/>
      <family val="3"/>
      <charset val="128"/>
    </font>
    <font>
      <sz val="11"/>
      <color theme="1"/>
      <name val="游ゴシック"/>
      <family val="2"/>
      <charset val="128"/>
      <scheme val="minor"/>
    </font>
    <font>
      <b/>
      <sz val="11"/>
      <color theme="1"/>
      <name val="BIZ UDPゴシック"/>
      <family val="3"/>
      <charset val="128"/>
    </font>
    <font>
      <sz val="11"/>
      <color theme="1"/>
      <name val="BIZ UDPゴシック"/>
      <family val="3"/>
      <charset val="128"/>
    </font>
    <font>
      <sz val="10"/>
      <color rgb="FFFF0000"/>
      <name val="BIZ UDPゴシック"/>
      <family val="3"/>
      <charset val="128"/>
    </font>
    <font>
      <b/>
      <sz val="11"/>
      <color rgb="FFFF0000"/>
      <name val="BIZ UDPゴシック"/>
      <family val="3"/>
      <charset val="128"/>
    </font>
    <font>
      <sz val="8"/>
      <color rgb="FFFF0000"/>
      <name val="BIZ UDPゴシック"/>
      <family val="3"/>
      <charset val="128"/>
    </font>
    <font>
      <sz val="12"/>
      <color theme="0"/>
      <name val="BIZ UDPゴシック"/>
      <family val="3"/>
      <charset val="128"/>
    </font>
    <font>
      <b/>
      <sz val="12"/>
      <color theme="1"/>
      <name val="BIZ UDPゴシック"/>
      <family val="3"/>
      <charset val="128"/>
    </font>
    <font>
      <b/>
      <sz val="8"/>
      <color rgb="FFFF0000"/>
      <name val="BIZ UDPゴシック"/>
      <family val="3"/>
      <charset val="128"/>
    </font>
    <font>
      <sz val="9"/>
      <color theme="1"/>
      <name val="BIZ UDPゴシック"/>
      <family val="3"/>
      <charset val="128"/>
    </font>
    <font>
      <b/>
      <sz val="8"/>
      <name val="BIZ UDPゴシック"/>
      <family val="3"/>
      <charset val="128"/>
    </font>
    <font>
      <sz val="8"/>
      <name val="BIZ UDPゴシック"/>
      <family val="3"/>
      <charset val="128"/>
    </font>
    <font>
      <sz val="8"/>
      <color theme="1"/>
      <name val="BIZ UDゴシック"/>
      <family val="3"/>
      <charset val="128"/>
    </font>
    <font>
      <b/>
      <sz val="10"/>
      <color theme="1"/>
      <name val="BIZ UDゴシック"/>
      <family val="3"/>
      <charset val="128"/>
    </font>
    <font>
      <b/>
      <sz val="6"/>
      <name val="BIZ UDPゴシック"/>
      <family val="3"/>
      <charset val="128"/>
    </font>
    <font>
      <sz val="10"/>
      <color theme="1"/>
      <name val="BIZ UDゴシック"/>
      <family val="3"/>
      <charset val="128"/>
    </font>
    <font>
      <b/>
      <sz val="10"/>
      <name val="BIZ UDPゴシック"/>
      <family val="3"/>
      <charset val="128"/>
    </font>
    <font>
      <sz val="10"/>
      <name val="BIZ UDPゴシック"/>
      <family val="3"/>
      <charset val="128"/>
    </font>
    <font>
      <sz val="9"/>
      <color theme="1"/>
      <name val="BIZ UDゴシック"/>
      <family val="3"/>
      <charset val="128"/>
    </font>
    <font>
      <sz val="6"/>
      <color theme="1"/>
      <name val="BIZ UDPゴシック"/>
      <family val="3"/>
      <charset val="128"/>
    </font>
  </fonts>
  <fills count="9">
    <fill>
      <patternFill patternType="none"/>
    </fill>
    <fill>
      <patternFill patternType="gray125"/>
    </fill>
    <fill>
      <patternFill patternType="solid">
        <fgColor rgb="FFFF99FF"/>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CC66"/>
        <bgColor indexed="64"/>
      </patternFill>
    </fill>
    <fill>
      <patternFill patternType="solid">
        <fgColor rgb="FFFFCC99"/>
        <bgColor indexed="64"/>
      </patternFill>
    </fill>
    <fill>
      <patternFill patternType="solid">
        <fgColor theme="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ck">
        <color rgb="FFFF0000"/>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bottom style="thin">
        <color indexed="64"/>
      </bottom>
      <diagonal/>
    </border>
    <border>
      <left/>
      <right/>
      <top style="thick">
        <color auto="1"/>
      </top>
      <bottom style="thick">
        <color auto="1"/>
      </bottom>
      <diagonal/>
    </border>
    <border>
      <left style="thick">
        <color auto="1"/>
      </left>
      <right/>
      <top/>
      <bottom style="thick">
        <color auto="1"/>
      </bottom>
      <diagonal/>
    </border>
    <border>
      <left/>
      <right style="medium">
        <color indexed="64"/>
      </right>
      <top style="medium">
        <color indexed="64"/>
      </top>
      <bottom style="medium">
        <color indexed="64"/>
      </bottom>
      <diagonal/>
    </border>
    <border>
      <left/>
      <right style="thick">
        <color rgb="FFFF0000"/>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17">
    <xf numFmtId="0" fontId="0" fillId="0" borderId="0" xfId="0">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3" fontId="4" fillId="0" borderId="1" xfId="0" applyNumberFormat="1" applyFont="1" applyBorder="1" applyAlignment="1">
      <alignment horizontal="center" vertical="center"/>
    </xf>
    <xf numFmtId="0" fontId="8" fillId="0" borderId="0" xfId="0" applyFont="1">
      <alignment vertical="center"/>
    </xf>
    <xf numFmtId="0" fontId="3" fillId="0" borderId="0" xfId="0" applyFont="1" applyAlignment="1">
      <alignment horizontal="left" vertical="center"/>
    </xf>
    <xf numFmtId="0" fontId="5" fillId="5" borderId="4" xfId="0" applyFont="1" applyFill="1" applyBorder="1" applyAlignment="1">
      <alignment horizontal="center" vertical="center"/>
    </xf>
    <xf numFmtId="0" fontId="4" fillId="5" borderId="1" xfId="0" applyFont="1" applyFill="1" applyBorder="1" applyAlignment="1">
      <alignment horizontal="center" vertical="center"/>
    </xf>
    <xf numFmtId="3" fontId="4" fillId="0" borderId="3" xfId="0" applyNumberFormat="1" applyFont="1" applyBorder="1" applyAlignment="1">
      <alignment horizontal="center" vertical="center"/>
    </xf>
    <xf numFmtId="0" fontId="4" fillId="0" borderId="13" xfId="0" applyFont="1" applyBorder="1" applyAlignment="1">
      <alignment horizontal="center" vertical="center"/>
    </xf>
    <xf numFmtId="38" fontId="4" fillId="0" borderId="13" xfId="1" applyFont="1" applyFill="1" applyBorder="1" applyAlignment="1">
      <alignment horizontal="center" vertical="center"/>
    </xf>
    <xf numFmtId="0" fontId="2" fillId="0" borderId="0" xfId="0" applyFont="1">
      <alignment vertical="center"/>
    </xf>
    <xf numFmtId="0" fontId="10" fillId="0" borderId="0" xfId="0" applyFont="1">
      <alignment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wrapText="1"/>
    </xf>
    <xf numFmtId="38" fontId="4" fillId="0" borderId="4" xfId="1" applyFont="1" applyBorder="1" applyAlignment="1">
      <alignment horizontal="center" vertical="center"/>
    </xf>
    <xf numFmtId="0" fontId="4" fillId="0" borderId="4" xfId="0" applyFont="1" applyBorder="1" applyAlignment="1">
      <alignment horizontal="center" vertical="center" wrapText="1"/>
    </xf>
    <xf numFmtId="0" fontId="5" fillId="0" borderId="0" xfId="0" applyFont="1" applyAlignment="1">
      <alignment horizontal="left" vertical="center"/>
    </xf>
    <xf numFmtId="0" fontId="4" fillId="0" borderId="0" xfId="0" applyFont="1">
      <alignment vertical="center"/>
    </xf>
    <xf numFmtId="0" fontId="5" fillId="5" borderId="4" xfId="0" applyFont="1" applyFill="1" applyBorder="1" applyAlignment="1">
      <alignment horizontal="center" vertical="center" wrapText="1"/>
    </xf>
    <xf numFmtId="0" fontId="12" fillId="0" borderId="0" xfId="0" applyFont="1">
      <alignment vertical="center"/>
    </xf>
    <xf numFmtId="0" fontId="5" fillId="0" borderId="0" xfId="0" applyFont="1">
      <alignment vertical="center"/>
    </xf>
    <xf numFmtId="0" fontId="4" fillId="5" borderId="4" xfId="0" applyFont="1" applyFill="1" applyBorder="1" applyAlignment="1">
      <alignment horizontal="center" vertical="center"/>
    </xf>
    <xf numFmtId="0" fontId="4" fillId="0" borderId="8" xfId="0" applyFont="1" applyBorder="1" applyAlignment="1">
      <alignment horizontal="center" vertical="center" wrapText="1"/>
    </xf>
    <xf numFmtId="0" fontId="4" fillId="5" borderId="4" xfId="0" applyFont="1" applyFill="1" applyBorder="1" applyAlignment="1">
      <alignment horizontal="center" vertical="center" wrapText="1"/>
    </xf>
    <xf numFmtId="0" fontId="11" fillId="0" borderId="0" xfId="0" applyFont="1" applyAlignment="1">
      <alignment horizontal="right" vertical="center"/>
    </xf>
    <xf numFmtId="0" fontId="4" fillId="0" borderId="0" xfId="0" applyFont="1" applyAlignment="1">
      <alignment horizontal="right" vertical="center"/>
    </xf>
    <xf numFmtId="0" fontId="2" fillId="0" borderId="4" xfId="0" applyFont="1" applyBorder="1" applyAlignment="1">
      <alignment horizontal="center" vertical="center"/>
    </xf>
    <xf numFmtId="0" fontId="5" fillId="0" borderId="9" xfId="0" applyFont="1" applyBorder="1">
      <alignment vertical="center"/>
    </xf>
    <xf numFmtId="0" fontId="4" fillId="0" borderId="9" xfId="0" applyFont="1" applyBorder="1">
      <alignment vertical="center"/>
    </xf>
    <xf numFmtId="0" fontId="5" fillId="5" borderId="1" xfId="0" applyFont="1" applyFill="1" applyBorder="1" applyAlignment="1">
      <alignment horizontal="center" vertical="center"/>
    </xf>
    <xf numFmtId="0" fontId="15" fillId="0" borderId="0" xfId="0" applyFont="1">
      <alignment vertical="center"/>
    </xf>
    <xf numFmtId="0" fontId="16" fillId="0" borderId="1" xfId="0" applyFont="1" applyBorder="1" applyAlignment="1">
      <alignment horizontal="center" vertical="center" wrapText="1"/>
    </xf>
    <xf numFmtId="0" fontId="16" fillId="0" borderId="4" xfId="0" applyFont="1" applyBorder="1" applyAlignment="1">
      <alignment horizontal="center" vertical="center" wrapText="1"/>
    </xf>
    <xf numFmtId="49" fontId="4" fillId="0" borderId="1" xfId="0" applyNumberFormat="1" applyFont="1" applyBorder="1" applyAlignment="1" applyProtection="1">
      <alignment horizontal="left" vertical="center"/>
      <protection locked="0"/>
    </xf>
    <xf numFmtId="49" fontId="4" fillId="0" borderId="1" xfId="0" applyNumberFormat="1" applyFont="1" applyBorder="1" applyProtection="1">
      <alignment vertical="center"/>
      <protection locked="0"/>
    </xf>
    <xf numFmtId="0" fontId="4" fillId="0" borderId="1" xfId="0" applyFont="1" applyBorder="1" applyAlignment="1" applyProtection="1">
      <alignment horizontal="left" vertical="center"/>
      <protection locked="0"/>
    </xf>
    <xf numFmtId="49" fontId="4" fillId="0" borderId="1" xfId="0" applyNumberFormat="1" applyFont="1" applyBorder="1" applyAlignment="1" applyProtection="1">
      <alignment horizontal="left" vertical="center" shrinkToFit="1"/>
      <protection locked="0"/>
    </xf>
    <xf numFmtId="0" fontId="4" fillId="0" borderId="1" xfId="0" applyFont="1" applyBorder="1" applyAlignment="1" applyProtection="1">
      <alignment horizontal="center" vertical="center"/>
      <protection locked="0"/>
    </xf>
    <xf numFmtId="3" fontId="4" fillId="0" borderId="1" xfId="0" applyNumberFormat="1" applyFont="1" applyBorder="1" applyAlignment="1" applyProtection="1">
      <alignment horizontal="center" vertical="center"/>
      <protection locked="0"/>
    </xf>
    <xf numFmtId="38" fontId="4" fillId="0" borderId="1" xfId="1" applyFont="1" applyFill="1" applyBorder="1" applyAlignment="1" applyProtection="1">
      <alignment horizontal="center" vertical="center"/>
      <protection locked="0"/>
    </xf>
    <xf numFmtId="0" fontId="4" fillId="0" borderId="0" xfId="0" applyFont="1" applyProtection="1">
      <alignment vertical="center"/>
      <protection locked="0"/>
    </xf>
    <xf numFmtId="3" fontId="4" fillId="0" borderId="1" xfId="0" applyNumberFormat="1"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38" fontId="4" fillId="0" borderId="1" xfId="1" applyFont="1" applyFill="1" applyBorder="1" applyAlignment="1" applyProtection="1">
      <alignment horizontal="center" vertical="center"/>
      <protection hidden="1"/>
    </xf>
    <xf numFmtId="3" fontId="4" fillId="0" borderId="20"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4" xfId="0" applyFont="1" applyBorder="1" applyAlignment="1" applyProtection="1">
      <alignment horizontal="center" vertical="center" wrapText="1"/>
      <protection hidden="1"/>
    </xf>
    <xf numFmtId="38" fontId="4" fillId="0" borderId="2" xfId="1" applyFont="1" applyFill="1" applyBorder="1" applyAlignment="1" applyProtection="1">
      <alignment horizontal="center" vertical="center"/>
      <protection hidden="1"/>
    </xf>
    <xf numFmtId="3" fontId="4" fillId="0" borderId="12" xfId="0" applyNumberFormat="1" applyFont="1" applyBorder="1" applyAlignment="1" applyProtection="1">
      <alignment horizontal="center" vertical="center"/>
      <protection hidden="1"/>
    </xf>
    <xf numFmtId="38" fontId="4" fillId="0" borderId="2" xfId="1" applyFont="1" applyFill="1" applyBorder="1" applyAlignment="1" applyProtection="1">
      <alignment horizontal="center" vertical="center"/>
      <protection locked="0"/>
    </xf>
    <xf numFmtId="3" fontId="4" fillId="0" borderId="7"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14" fillId="0" borderId="0" xfId="0" applyFont="1" applyAlignment="1">
      <alignment horizontal="left" vertical="center"/>
    </xf>
    <xf numFmtId="49" fontId="4" fillId="0" borderId="15" xfId="0" applyNumberFormat="1" applyFont="1" applyBorder="1" applyAlignment="1" applyProtection="1">
      <alignment horizontal="left" vertical="center"/>
      <protection hidden="1"/>
    </xf>
    <xf numFmtId="49" fontId="4" fillId="0" borderId="16" xfId="0" applyNumberFormat="1" applyFont="1" applyBorder="1" applyAlignment="1" applyProtection="1">
      <alignment horizontal="left" vertical="center"/>
      <protection hidden="1"/>
    </xf>
    <xf numFmtId="38" fontId="4" fillId="0" borderId="16" xfId="1" applyFont="1" applyBorder="1" applyAlignment="1" applyProtection="1">
      <alignment horizontal="center" vertical="center"/>
      <protection hidden="1"/>
    </xf>
    <xf numFmtId="38" fontId="4" fillId="0" borderId="16" xfId="1" applyFont="1" applyFill="1" applyBorder="1" applyAlignment="1" applyProtection="1">
      <alignment horizontal="center" vertical="center"/>
      <protection hidden="1"/>
    </xf>
    <xf numFmtId="0" fontId="4" fillId="0" borderId="16" xfId="0" applyFont="1" applyBorder="1" applyAlignment="1" applyProtection="1">
      <alignment horizontal="center" vertical="center"/>
      <protection hidden="1"/>
    </xf>
    <xf numFmtId="38" fontId="4" fillId="0" borderId="17" xfId="1" applyFont="1" applyBorder="1" applyAlignment="1" applyProtection="1">
      <alignment horizontal="center" vertical="center"/>
      <protection hidden="1"/>
    </xf>
    <xf numFmtId="38" fontId="4" fillId="0" borderId="17" xfId="1" applyFont="1" applyFill="1" applyBorder="1" applyAlignment="1" applyProtection="1">
      <alignment horizontal="center" vertical="center"/>
      <protection hidden="1"/>
    </xf>
    <xf numFmtId="5" fontId="14" fillId="0" borderId="14" xfId="1" applyNumberFormat="1" applyFont="1" applyBorder="1" applyAlignment="1" applyProtection="1">
      <alignment horizontal="center" vertical="center"/>
      <protection hidden="1"/>
    </xf>
    <xf numFmtId="0" fontId="22" fillId="0" borderId="0" xfId="0" applyFont="1" applyAlignment="1">
      <alignment horizontal="left" vertical="center"/>
    </xf>
    <xf numFmtId="0" fontId="2"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left" vertical="center"/>
    </xf>
    <xf numFmtId="0" fontId="15" fillId="0" borderId="0" xfId="0" applyFont="1" applyAlignment="1">
      <alignment horizontal="left" vertical="center"/>
    </xf>
    <xf numFmtId="0" fontId="4" fillId="0" borderId="0" xfId="0" applyFont="1" applyAlignment="1">
      <alignment horizontal="right"/>
    </xf>
    <xf numFmtId="0" fontId="5" fillId="5" borderId="4" xfId="0" applyFont="1" applyFill="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xf>
    <xf numFmtId="0" fontId="4" fillId="0" borderId="5" xfId="0" applyFont="1" applyBorder="1" applyAlignment="1">
      <alignment horizontal="center" vertical="center"/>
    </xf>
    <xf numFmtId="0" fontId="8" fillId="0" borderId="0" xfId="0" applyFont="1" applyAlignment="1">
      <alignment horizontal="left" vertical="center"/>
    </xf>
    <xf numFmtId="0" fontId="4" fillId="5" borderId="10" xfId="0" applyFont="1" applyFill="1" applyBorder="1" applyAlignment="1">
      <alignment horizontal="center" vertical="center"/>
    </xf>
    <xf numFmtId="0" fontId="4" fillId="5" borderId="20" xfId="0" applyFont="1" applyFill="1" applyBorder="1" applyAlignment="1">
      <alignment horizontal="center" vertical="center"/>
    </xf>
    <xf numFmtId="0" fontId="5" fillId="2" borderId="1" xfId="0" applyFont="1" applyFill="1" applyBorder="1" applyAlignment="1" applyProtection="1">
      <alignment horizontal="center" vertical="center" wrapText="1"/>
      <protection hidden="1"/>
    </xf>
    <xf numFmtId="0" fontId="4" fillId="0" borderId="3" xfId="0" applyFont="1" applyBorder="1" applyAlignment="1">
      <alignment horizontal="center" vertical="center"/>
    </xf>
    <xf numFmtId="0" fontId="4" fillId="5" borderId="11" xfId="0" applyFont="1" applyFill="1" applyBorder="1" applyAlignment="1">
      <alignment horizontal="center" vertical="center"/>
    </xf>
    <xf numFmtId="0" fontId="5" fillId="3" borderId="1" xfId="0" applyFont="1" applyFill="1" applyBorder="1" applyAlignment="1">
      <alignment horizontal="center" vertical="center" wrapText="1"/>
    </xf>
    <xf numFmtId="0" fontId="4" fillId="5" borderId="7"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pplyProtection="1">
      <alignment horizontal="center" vertical="center"/>
      <protection locked="0"/>
    </xf>
    <xf numFmtId="0" fontId="4" fillId="0" borderId="0" xfId="0" applyFont="1" applyAlignment="1">
      <alignment horizontal="left" vertical="center"/>
    </xf>
    <xf numFmtId="0" fontId="0" fillId="0" borderId="0" xfId="0" applyAlignment="1">
      <alignment horizontal="left" vertical="center"/>
    </xf>
    <xf numFmtId="0" fontId="5" fillId="7" borderId="1" xfId="0" applyFont="1" applyFill="1" applyBorder="1" applyAlignment="1">
      <alignment horizontal="center" vertical="center" wrapText="1"/>
    </xf>
    <xf numFmtId="0" fontId="4" fillId="0" borderId="0" xfId="0" applyFont="1" applyAlignment="1">
      <alignment horizontal="center" vertical="center"/>
    </xf>
    <xf numFmtId="0" fontId="5"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3" fillId="8" borderId="19" xfId="0" applyFont="1" applyFill="1" applyBorder="1" applyAlignment="1">
      <alignment horizontal="center" vertical="center"/>
    </xf>
    <xf numFmtId="0" fontId="13" fillId="8" borderId="18" xfId="0" applyFont="1" applyFill="1" applyBorder="1" applyAlignment="1">
      <alignment horizontal="center" vertical="center"/>
    </xf>
    <xf numFmtId="0" fontId="4" fillId="6"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4" xfId="0" applyFont="1" applyBorder="1" applyAlignment="1">
      <alignment horizontal="center" vertical="center"/>
    </xf>
    <xf numFmtId="0" fontId="9" fillId="0" borderId="6" xfId="0" applyFont="1" applyBorder="1" applyAlignment="1">
      <alignment horizontal="center" vertical="center"/>
    </xf>
    <xf numFmtId="0" fontId="2" fillId="0" borderId="9" xfId="0" applyFont="1" applyBorder="1">
      <alignment vertical="center"/>
    </xf>
    <xf numFmtId="0" fontId="9" fillId="0" borderId="9" xfId="0" applyFont="1" applyBorder="1">
      <alignment vertical="center"/>
    </xf>
    <xf numFmtId="0" fontId="4" fillId="0" borderId="6" xfId="0" applyFont="1" applyBorder="1" applyAlignment="1">
      <alignment horizontal="center" vertical="center"/>
    </xf>
    <xf numFmtId="0" fontId="4" fillId="2" borderId="1" xfId="0" applyFont="1" applyFill="1" applyBorder="1" applyAlignment="1">
      <alignment horizontal="center" vertical="center" wrapText="1"/>
    </xf>
    <xf numFmtId="0" fontId="4" fillId="5" borderId="4" xfId="0" applyFont="1" applyFill="1" applyBorder="1" applyAlignment="1">
      <alignment horizontal="center" vertical="center"/>
    </xf>
    <xf numFmtId="0" fontId="4" fillId="5" borderId="2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8E46E"/>
      <color rgb="FFFFFFCC"/>
      <color rgb="FF5DC135"/>
      <color rgb="FFFF99FF"/>
      <color rgb="FFFFCCFF"/>
      <color rgb="FFFFCC66"/>
      <color rgb="FF52AB2F"/>
      <color rgb="FFFFCC99"/>
      <color rgb="FFD4ECBA"/>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7DDB8-2C67-4DE0-95E3-2696C68F0898}">
  <sheetPr>
    <tabColor rgb="FFFF0000"/>
    <pageSetUpPr fitToPage="1"/>
  </sheetPr>
  <dimension ref="A1:A47"/>
  <sheetViews>
    <sheetView showGridLines="0" workbookViewId="0"/>
  </sheetViews>
  <sheetFormatPr defaultRowHeight="18" x14ac:dyDescent="0.55000000000000004"/>
  <cols>
    <col min="1" max="1" width="100.83203125" customWidth="1"/>
    <col min="8" max="8" width="17.58203125" customWidth="1"/>
    <col min="9" max="9" width="12.83203125" customWidth="1"/>
  </cols>
  <sheetData>
    <row r="1" spans="1:1" x14ac:dyDescent="0.55000000000000004">
      <c r="A1" s="59" t="s">
        <v>17</v>
      </c>
    </row>
    <row r="2" spans="1:1" x14ac:dyDescent="0.55000000000000004">
      <c r="A2" s="59"/>
    </row>
    <row r="3" spans="1:1" x14ac:dyDescent="0.55000000000000004">
      <c r="A3" s="68" t="s">
        <v>80</v>
      </c>
    </row>
    <row r="4" spans="1:1" x14ac:dyDescent="0.55000000000000004">
      <c r="A4" s="69" t="s">
        <v>81</v>
      </c>
    </row>
    <row r="5" spans="1:1" x14ac:dyDescent="0.55000000000000004">
      <c r="A5" s="69"/>
    </row>
    <row r="6" spans="1:1" x14ac:dyDescent="0.55000000000000004">
      <c r="A6" s="70" t="s">
        <v>102</v>
      </c>
    </row>
    <row r="7" spans="1:1" x14ac:dyDescent="0.55000000000000004">
      <c r="A7" s="70" t="s">
        <v>101</v>
      </c>
    </row>
    <row r="8" spans="1:1" x14ac:dyDescent="0.55000000000000004">
      <c r="A8" s="71" t="s">
        <v>82</v>
      </c>
    </row>
    <row r="9" spans="1:1" x14ac:dyDescent="0.55000000000000004">
      <c r="A9" s="71" t="s">
        <v>115</v>
      </c>
    </row>
    <row r="10" spans="1:1" x14ac:dyDescent="0.55000000000000004">
      <c r="A10" s="71" t="s">
        <v>83</v>
      </c>
    </row>
    <row r="11" spans="1:1" x14ac:dyDescent="0.55000000000000004">
      <c r="A11" s="71" t="s">
        <v>116</v>
      </c>
    </row>
    <row r="12" spans="1:1" x14ac:dyDescent="0.55000000000000004">
      <c r="A12" s="71" t="s">
        <v>84</v>
      </c>
    </row>
    <row r="13" spans="1:1" ht="29.5" customHeight="1" x14ac:dyDescent="0.55000000000000004">
      <c r="A13" s="71" t="s">
        <v>85</v>
      </c>
    </row>
    <row r="14" spans="1:1" x14ac:dyDescent="0.55000000000000004">
      <c r="A14" s="72"/>
    </row>
    <row r="15" spans="1:1" x14ac:dyDescent="0.55000000000000004">
      <c r="A15" s="58" t="s">
        <v>72</v>
      </c>
    </row>
    <row r="16" spans="1:1" x14ac:dyDescent="0.55000000000000004">
      <c r="A16" s="58" t="s">
        <v>86</v>
      </c>
    </row>
    <row r="17" spans="1:1" ht="11.15" customHeight="1" x14ac:dyDescent="0.55000000000000004">
      <c r="A17" s="68" t="s">
        <v>68</v>
      </c>
    </row>
    <row r="18" spans="1:1" x14ac:dyDescent="0.55000000000000004">
      <c r="A18" s="68" t="s">
        <v>91</v>
      </c>
    </row>
    <row r="19" spans="1:1" x14ac:dyDescent="0.55000000000000004">
      <c r="A19" s="68" t="s">
        <v>68</v>
      </c>
    </row>
    <row r="20" spans="1:1" x14ac:dyDescent="0.55000000000000004">
      <c r="A20" s="68" t="s">
        <v>99</v>
      </c>
    </row>
    <row r="21" spans="1:1" ht="11.15" customHeight="1" x14ac:dyDescent="0.55000000000000004">
      <c r="A21" s="68" t="s">
        <v>68</v>
      </c>
    </row>
    <row r="22" spans="1:1" x14ac:dyDescent="0.55000000000000004">
      <c r="A22" s="68" t="s">
        <v>87</v>
      </c>
    </row>
    <row r="23" spans="1:1" x14ac:dyDescent="0.55000000000000004">
      <c r="A23" s="68" t="s">
        <v>70</v>
      </c>
    </row>
    <row r="24" spans="1:1" x14ac:dyDescent="0.55000000000000004">
      <c r="A24" s="68" t="s">
        <v>112</v>
      </c>
    </row>
    <row r="25" spans="1:1" ht="11.15" customHeight="1" x14ac:dyDescent="0.55000000000000004">
      <c r="A25" s="68" t="s">
        <v>68</v>
      </c>
    </row>
    <row r="26" spans="1:1" x14ac:dyDescent="0.55000000000000004">
      <c r="A26" s="68" t="s">
        <v>88</v>
      </c>
    </row>
    <row r="27" spans="1:1" ht="11.15" customHeight="1" x14ac:dyDescent="0.55000000000000004">
      <c r="A27" s="68" t="s">
        <v>68</v>
      </c>
    </row>
    <row r="28" spans="1:1" x14ac:dyDescent="0.55000000000000004">
      <c r="A28" s="58" t="s">
        <v>71</v>
      </c>
    </row>
    <row r="29" spans="1:1" ht="11.15" customHeight="1" x14ac:dyDescent="0.55000000000000004">
      <c r="A29" s="68" t="s">
        <v>68</v>
      </c>
    </row>
    <row r="30" spans="1:1" x14ac:dyDescent="0.55000000000000004">
      <c r="A30" s="68" t="s">
        <v>100</v>
      </c>
    </row>
    <row r="31" spans="1:1" ht="11.15" customHeight="1" x14ac:dyDescent="0.55000000000000004">
      <c r="A31" s="68" t="s">
        <v>68</v>
      </c>
    </row>
    <row r="32" spans="1:1" x14ac:dyDescent="0.55000000000000004">
      <c r="A32" s="68" t="s">
        <v>89</v>
      </c>
    </row>
    <row r="33" spans="1:1" ht="11.15" customHeight="1" x14ac:dyDescent="0.55000000000000004">
      <c r="A33" s="68" t="s">
        <v>68</v>
      </c>
    </row>
    <row r="34" spans="1:1" x14ac:dyDescent="0.55000000000000004">
      <c r="A34" s="68" t="s">
        <v>90</v>
      </c>
    </row>
    <row r="35" spans="1:1" ht="15.65" customHeight="1" x14ac:dyDescent="0.55000000000000004">
      <c r="A35" s="57"/>
    </row>
    <row r="36" spans="1:1" x14ac:dyDescent="0.55000000000000004">
      <c r="A36" s="58" t="s">
        <v>69</v>
      </c>
    </row>
    <row r="37" spans="1:1" x14ac:dyDescent="0.55000000000000004">
      <c r="A37" s="68" t="s">
        <v>121</v>
      </c>
    </row>
    <row r="38" spans="1:1" x14ac:dyDescent="0.55000000000000004">
      <c r="A38" s="68" t="s">
        <v>158</v>
      </c>
    </row>
    <row r="39" spans="1:1" x14ac:dyDescent="0.55000000000000004">
      <c r="A39" s="68" t="s">
        <v>120</v>
      </c>
    </row>
    <row r="40" spans="1:1" x14ac:dyDescent="0.55000000000000004">
      <c r="A40" s="68" t="s">
        <v>159</v>
      </c>
    </row>
    <row r="41" spans="1:1" x14ac:dyDescent="0.55000000000000004">
      <c r="A41" s="68" t="s">
        <v>119</v>
      </c>
    </row>
    <row r="42" spans="1:1" x14ac:dyDescent="0.55000000000000004">
      <c r="A42" s="68" t="s">
        <v>118</v>
      </c>
    </row>
    <row r="43" spans="1:1" x14ac:dyDescent="0.55000000000000004">
      <c r="A43" s="68" t="s">
        <v>117</v>
      </c>
    </row>
    <row r="44" spans="1:1" x14ac:dyDescent="0.55000000000000004">
      <c r="A44" s="68"/>
    </row>
    <row r="45" spans="1:1" ht="24.65" customHeight="1" x14ac:dyDescent="0.55000000000000004">
      <c r="A45" s="68" t="s">
        <v>107</v>
      </c>
    </row>
    <row r="47" spans="1:1" x14ac:dyDescent="0.55000000000000004">
      <c r="A47" s="56"/>
    </row>
  </sheetData>
  <sheetProtection algorithmName="SHA-512" hashValue="s1WIqODv/WwZG3UgJi/hQbMzXOEXmkJ54L9VLh5qssjVeFGrEzwCwcatgMXf7ROuNAhQv6Mw2KamEE+YKGYhhg==" saltValue="CYkwdxuABJYoQNHgSVJfxg==" spinCount="100000" sheet="1" objects="1" scenarios="1"/>
  <phoneticPr fontId="1"/>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5869C-32B8-416C-8E9F-0A45FE8123EA}">
  <sheetPr>
    <tabColor rgb="FFFFFFCC"/>
    <pageSetUpPr fitToPage="1"/>
  </sheetPr>
  <dimension ref="B1:E26"/>
  <sheetViews>
    <sheetView showGridLines="0" topLeftCell="A11" zoomScaleNormal="100" workbookViewId="0">
      <selection activeCell="D17" sqref="D17"/>
    </sheetView>
  </sheetViews>
  <sheetFormatPr defaultColWidth="9" defaultRowHeight="9.5" x14ac:dyDescent="0.55000000000000004"/>
  <cols>
    <col min="1" max="1" width="3.75" style="19" customWidth="1"/>
    <col min="2" max="2" width="13.75" style="19" customWidth="1"/>
    <col min="3" max="3" width="18.75" style="19" customWidth="1"/>
    <col min="4" max="4" width="48.75" style="19" customWidth="1"/>
    <col min="5" max="5" width="9" style="21"/>
    <col min="6" max="16384" width="9" style="19"/>
  </cols>
  <sheetData>
    <row r="1" spans="2:4" ht="22.5" customHeight="1" x14ac:dyDescent="0.55000000000000004">
      <c r="B1" s="85" t="s">
        <v>39</v>
      </c>
      <c r="C1" s="85"/>
    </row>
    <row r="2" spans="2:4" ht="15" customHeight="1" x14ac:dyDescent="0.55000000000000004">
      <c r="B2" s="18"/>
      <c r="C2" s="18"/>
    </row>
    <row r="3" spans="2:4" ht="26.25" customHeight="1" x14ac:dyDescent="0.55000000000000004">
      <c r="B3" s="79" t="s">
        <v>33</v>
      </c>
      <c r="C3" s="78"/>
      <c r="D3" s="35"/>
    </row>
    <row r="4" spans="2:4" ht="26.25" customHeight="1" x14ac:dyDescent="0.55000000000000004">
      <c r="B4" s="79" t="s">
        <v>45</v>
      </c>
      <c r="C4" s="84"/>
      <c r="D4" s="35"/>
    </row>
    <row r="5" spans="2:4" ht="26.25" customHeight="1" x14ac:dyDescent="0.55000000000000004">
      <c r="B5" s="79" t="s">
        <v>77</v>
      </c>
      <c r="C5" s="84"/>
      <c r="D5" s="35"/>
    </row>
    <row r="6" spans="2:4" ht="26.25" customHeight="1" x14ac:dyDescent="0.55000000000000004">
      <c r="B6" s="79" t="s">
        <v>0</v>
      </c>
      <c r="C6" s="78"/>
      <c r="D6" s="35"/>
    </row>
    <row r="7" spans="2:4" ht="26.25" customHeight="1" x14ac:dyDescent="0.55000000000000004">
      <c r="B7" s="79" t="s">
        <v>1</v>
      </c>
      <c r="C7" s="78"/>
      <c r="D7" s="36"/>
    </row>
    <row r="8" spans="2:4" ht="26.25" customHeight="1" x14ac:dyDescent="0.55000000000000004">
      <c r="B8" s="79" t="s">
        <v>4</v>
      </c>
      <c r="C8" s="78"/>
      <c r="D8" s="35"/>
    </row>
    <row r="9" spans="2:4" ht="26.25" customHeight="1" x14ac:dyDescent="0.55000000000000004">
      <c r="B9" s="79" t="s">
        <v>5</v>
      </c>
      <c r="C9" s="78"/>
      <c r="D9" s="37"/>
    </row>
    <row r="10" spans="2:4" ht="26.25" customHeight="1" x14ac:dyDescent="0.55000000000000004">
      <c r="B10" s="79" t="s">
        <v>35</v>
      </c>
      <c r="C10" s="78"/>
      <c r="D10" s="37"/>
    </row>
    <row r="11" spans="2:4" ht="26.25" customHeight="1" x14ac:dyDescent="0.55000000000000004">
      <c r="B11" s="80" t="s">
        <v>79</v>
      </c>
      <c r="C11" s="6" t="s">
        <v>45</v>
      </c>
      <c r="D11" s="35"/>
    </row>
    <row r="12" spans="2:4" ht="26.25" customHeight="1" x14ac:dyDescent="0.55000000000000004">
      <c r="B12" s="81"/>
      <c r="C12" s="6" t="s">
        <v>77</v>
      </c>
      <c r="D12" s="35"/>
    </row>
    <row r="13" spans="2:4" ht="26.25" customHeight="1" x14ac:dyDescent="0.55000000000000004">
      <c r="B13" s="81"/>
      <c r="C13" s="6" t="s">
        <v>78</v>
      </c>
      <c r="D13" s="35"/>
    </row>
    <row r="14" spans="2:4" ht="26.25" customHeight="1" x14ac:dyDescent="0.55000000000000004">
      <c r="B14" s="81"/>
      <c r="C14" s="6" t="s">
        <v>2</v>
      </c>
      <c r="D14" s="35"/>
    </row>
    <row r="15" spans="2:4" ht="26.25" customHeight="1" x14ac:dyDescent="0.55000000000000004">
      <c r="B15" s="81"/>
      <c r="C15" s="6" t="s">
        <v>3</v>
      </c>
      <c r="D15" s="35"/>
    </row>
    <row r="16" spans="2:4" ht="26.25" customHeight="1" x14ac:dyDescent="0.55000000000000004">
      <c r="B16" s="82" t="s">
        <v>75</v>
      </c>
      <c r="C16" s="83"/>
      <c r="D16" s="35"/>
    </row>
    <row r="17" spans="2:4" ht="26.25" customHeight="1" x14ac:dyDescent="0.55000000000000004">
      <c r="B17" s="31" t="s">
        <v>7</v>
      </c>
      <c r="C17" s="20" t="s">
        <v>36</v>
      </c>
      <c r="D17" s="35"/>
    </row>
    <row r="18" spans="2:4" ht="26.25" customHeight="1" x14ac:dyDescent="0.55000000000000004">
      <c r="B18" s="31" t="s">
        <v>8</v>
      </c>
      <c r="C18" s="20" t="s">
        <v>76</v>
      </c>
      <c r="D18" s="35"/>
    </row>
    <row r="19" spans="2:4" ht="48" customHeight="1" x14ac:dyDescent="0.55000000000000004">
      <c r="B19" s="77" t="s">
        <v>32</v>
      </c>
      <c r="C19" s="78"/>
      <c r="D19" s="38"/>
    </row>
    <row r="20" spans="2:4" ht="58.5" customHeight="1" x14ac:dyDescent="0.55000000000000004">
      <c r="B20" s="79" t="s">
        <v>34</v>
      </c>
      <c r="C20" s="78"/>
      <c r="D20" s="38"/>
    </row>
    <row r="22" spans="2:4" ht="14.15" customHeight="1" x14ac:dyDescent="0.55000000000000004">
      <c r="B22" s="56" t="s">
        <v>67</v>
      </c>
    </row>
    <row r="23" spans="2:4" ht="14.15" customHeight="1" x14ac:dyDescent="0.55000000000000004">
      <c r="B23" s="56" t="s">
        <v>74</v>
      </c>
    </row>
    <row r="24" spans="2:4" ht="14.15" customHeight="1" x14ac:dyDescent="0.55000000000000004">
      <c r="B24" s="56" t="s">
        <v>73</v>
      </c>
    </row>
    <row r="25" spans="2:4" ht="14.15" customHeight="1" x14ac:dyDescent="0.55000000000000004">
      <c r="B25" s="55" t="s">
        <v>113</v>
      </c>
    </row>
    <row r="26" spans="2:4" ht="14.15" customHeight="1" x14ac:dyDescent="0.55000000000000004">
      <c r="B26" s="55" t="s">
        <v>101</v>
      </c>
    </row>
  </sheetData>
  <sheetProtection algorithmName="SHA-512" hashValue="5Z+2HjuYPepoJVTp+Fu7nqPPWMqfzjEZ2LSSKTrkGNSpCfnlOWLCk+vOU9jnXFr9Kx8ZDHfyiy2ZRSf1AxzdXg==" saltValue="lwGvaEAGYOULYI0euU6yrA==" spinCount="100000" sheet="1" objects="1" scenarios="1"/>
  <mergeCells count="13">
    <mergeCell ref="B5:C5"/>
    <mergeCell ref="B6:C6"/>
    <mergeCell ref="B7:C7"/>
    <mergeCell ref="B1:C1"/>
    <mergeCell ref="B3:C3"/>
    <mergeCell ref="B4:C4"/>
    <mergeCell ref="B19:C19"/>
    <mergeCell ref="B20:C20"/>
    <mergeCell ref="B8:C8"/>
    <mergeCell ref="B9:C9"/>
    <mergeCell ref="B10:C10"/>
    <mergeCell ref="B11:B15"/>
    <mergeCell ref="B16:C16"/>
  </mergeCells>
  <phoneticPr fontId="1"/>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120B5-5755-46D0-946B-E54C8476EF1B}">
  <sheetPr>
    <tabColor rgb="FFFF99FF"/>
    <pageSetUpPr fitToPage="1"/>
  </sheetPr>
  <dimension ref="B1:E16"/>
  <sheetViews>
    <sheetView showGridLines="0" topLeftCell="A4" zoomScaleNormal="100" workbookViewId="0">
      <selection activeCell="D4" sqref="D4"/>
    </sheetView>
  </sheetViews>
  <sheetFormatPr defaultColWidth="9" defaultRowHeight="9.5" x14ac:dyDescent="0.55000000000000004"/>
  <cols>
    <col min="1" max="1" width="3.75" style="19" customWidth="1"/>
    <col min="2" max="2" width="22.5" style="2" customWidth="1"/>
    <col min="3" max="3" width="33.75" style="2" customWidth="1"/>
    <col min="4" max="4" width="25" style="19" customWidth="1"/>
    <col min="5" max="5" width="9" style="21"/>
    <col min="6" max="16384" width="9" style="19"/>
  </cols>
  <sheetData>
    <row r="1" spans="2:5" ht="22.5" customHeight="1" x14ac:dyDescent="0.55000000000000004">
      <c r="B1" s="85" t="s">
        <v>6</v>
      </c>
      <c r="C1" s="85"/>
      <c r="D1" s="32"/>
    </row>
    <row r="2" spans="2:5" ht="22.5" customHeight="1" x14ac:dyDescent="0.55000000000000004">
      <c r="B2" s="75" t="s">
        <v>160</v>
      </c>
      <c r="C2" s="74"/>
      <c r="D2" s="32"/>
      <c r="E2" s="75"/>
    </row>
    <row r="3" spans="2:5" ht="15" customHeight="1" x14ac:dyDescent="0.55000000000000004">
      <c r="B3" s="29"/>
      <c r="C3" s="30"/>
      <c r="D3" s="27" t="s">
        <v>157</v>
      </c>
    </row>
    <row r="4" spans="2:5" ht="30" customHeight="1" x14ac:dyDescent="0.55000000000000004">
      <c r="B4" s="88" t="s">
        <v>124</v>
      </c>
      <c r="C4" s="48" t="s">
        <v>122</v>
      </c>
      <c r="D4" s="39">
        <v>0</v>
      </c>
    </row>
    <row r="5" spans="2:5" ht="30" customHeight="1" x14ac:dyDescent="0.55000000000000004">
      <c r="B5" s="88"/>
      <c r="C5" s="47" t="s">
        <v>60</v>
      </c>
      <c r="D5" s="43">
        <f>SUM(D4*380000)</f>
        <v>0</v>
      </c>
    </row>
    <row r="6" spans="2:5" ht="30" customHeight="1" x14ac:dyDescent="0.55000000000000004">
      <c r="B6" s="88" t="s">
        <v>125</v>
      </c>
      <c r="C6" s="48" t="s">
        <v>123</v>
      </c>
      <c r="D6" s="39">
        <v>0</v>
      </c>
    </row>
    <row r="7" spans="2:5" ht="30" customHeight="1" x14ac:dyDescent="0.55000000000000004">
      <c r="B7" s="88"/>
      <c r="C7" s="47" t="s">
        <v>60</v>
      </c>
      <c r="D7" s="43">
        <f>SUM(D6*250000)</f>
        <v>0</v>
      </c>
    </row>
    <row r="8" spans="2:5" ht="30" customHeight="1" x14ac:dyDescent="0.55000000000000004">
      <c r="B8" s="88" t="s">
        <v>126</v>
      </c>
      <c r="C8" s="48" t="s">
        <v>111</v>
      </c>
      <c r="D8" s="39">
        <v>0</v>
      </c>
    </row>
    <row r="9" spans="2:5" ht="30" customHeight="1" x14ac:dyDescent="0.55000000000000004">
      <c r="B9" s="88"/>
      <c r="C9" s="47" t="s">
        <v>60</v>
      </c>
      <c r="D9" s="43">
        <f>SUM(D8*35000)</f>
        <v>0</v>
      </c>
    </row>
    <row r="10" spans="2:5" ht="30" customHeight="1" x14ac:dyDescent="0.55000000000000004">
      <c r="B10" s="88" t="s">
        <v>127</v>
      </c>
      <c r="C10" s="44" t="s">
        <v>10</v>
      </c>
      <c r="D10" s="39">
        <v>0</v>
      </c>
    </row>
    <row r="11" spans="2:5" ht="30" customHeight="1" x14ac:dyDescent="0.55000000000000004">
      <c r="B11" s="88"/>
      <c r="C11" s="44" t="s">
        <v>60</v>
      </c>
      <c r="D11" s="45">
        <f>SUM(D10*200000)</f>
        <v>0</v>
      </c>
    </row>
    <row r="12" spans="2:5" ht="30" customHeight="1" thickBot="1" x14ac:dyDescent="0.6">
      <c r="B12" s="19"/>
      <c r="C12" s="19"/>
      <c r="D12" s="42"/>
    </row>
    <row r="13" spans="2:5" ht="30" customHeight="1" thickBot="1" x14ac:dyDescent="0.6">
      <c r="B13" s="86" t="s">
        <v>27</v>
      </c>
      <c r="C13" s="87"/>
      <c r="D13" s="46">
        <f>D5+D7+D9+D11</f>
        <v>0</v>
      </c>
    </row>
    <row r="14" spans="2:5" ht="8.15" customHeight="1" x14ac:dyDescent="0.55000000000000004">
      <c r="B14" s="71"/>
    </row>
    <row r="15" spans="2:5" ht="16.5" customHeight="1" x14ac:dyDescent="0.55000000000000004">
      <c r="B15" s="73" t="s">
        <v>106</v>
      </c>
    </row>
    <row r="16" spans="2:5" ht="22" customHeight="1" x14ac:dyDescent="0.55000000000000004">
      <c r="B16" s="73"/>
      <c r="D16" s="26" t="s">
        <v>103</v>
      </c>
    </row>
  </sheetData>
  <sheetProtection algorithmName="SHA-512" hashValue="viITYGkF3Uh1ZCg5aHFAKSSrMzPq5QNxMJ10M2p/WhYamh/auGBh004LDCqND9xZYdFfnqJR6BpsnuPpvRKdAQ==" saltValue="v7iL8R5dcoGq+TDEggmPCA==" spinCount="100000" sheet="1" objects="1" scenarios="1"/>
  <mergeCells count="6">
    <mergeCell ref="B13:C13"/>
    <mergeCell ref="B1:C1"/>
    <mergeCell ref="B4:B5"/>
    <mergeCell ref="B6:B7"/>
    <mergeCell ref="B8:B9"/>
    <mergeCell ref="B10:B11"/>
  </mergeCells>
  <phoneticPr fontId="1"/>
  <dataValidations count="3">
    <dataValidation type="list" allowBlank="1" showInputMessage="1" showErrorMessage="1" sqref="D10" xr:uid="{655957CE-B1B7-4744-95F6-9DD970E874F2}">
      <formula1>"0,1,"</formula1>
    </dataValidation>
    <dataValidation type="list" allowBlank="1" showInputMessage="1" showErrorMessage="1" sqref="D6" xr:uid="{472AED7E-6390-40B2-B052-8CB5E8D6E940}">
      <formula1>"0,1,2,"</formula1>
    </dataValidation>
    <dataValidation type="list" allowBlank="1" showInputMessage="1" showErrorMessage="1" sqref="D4" xr:uid="{49479A01-B2FB-4F9E-BE42-65139F01DF6C}">
      <formula1>"0,1,2,3,"</formula1>
    </dataValidation>
  </dataValidations>
  <pageMargins left="0.7" right="0.7"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AEDF9-8A76-4004-A8D9-223D6235B141}">
  <sheetPr>
    <tabColor theme="4" tint="0.59999389629810485"/>
    <pageSetUpPr fitToPage="1"/>
  </sheetPr>
  <dimension ref="B1:E18"/>
  <sheetViews>
    <sheetView showGridLines="0" topLeftCell="A3" zoomScaleNormal="100" workbookViewId="0">
      <selection activeCell="F8" sqref="F8"/>
    </sheetView>
  </sheetViews>
  <sheetFormatPr defaultColWidth="9" defaultRowHeight="9.5" x14ac:dyDescent="0.55000000000000004"/>
  <cols>
    <col min="1" max="1" width="3.75" style="19" customWidth="1"/>
    <col min="2" max="2" width="28.75" style="2" customWidth="1"/>
    <col min="3" max="3" width="26.25" style="2" customWidth="1"/>
    <col min="4" max="4" width="26.25" style="19" customWidth="1"/>
    <col min="5" max="16384" width="9" style="19"/>
  </cols>
  <sheetData>
    <row r="1" spans="2:5" ht="22.5" customHeight="1" x14ac:dyDescent="0.55000000000000004">
      <c r="B1" s="85" t="s">
        <v>12</v>
      </c>
      <c r="C1" s="85"/>
      <c r="D1" s="32"/>
      <c r="E1" s="21"/>
    </row>
    <row r="2" spans="2:5" ht="22.5" customHeight="1" x14ac:dyDescent="0.55000000000000004">
      <c r="B2" s="75" t="s">
        <v>160</v>
      </c>
      <c r="C2" s="74"/>
      <c r="D2" s="32"/>
      <c r="E2" s="75"/>
    </row>
    <row r="3" spans="2:5" ht="15" customHeight="1" x14ac:dyDescent="0.55000000000000004">
      <c r="B3" s="30"/>
      <c r="C3" s="30"/>
      <c r="D3" s="27" t="s">
        <v>157</v>
      </c>
    </row>
    <row r="4" spans="2:5" ht="30" customHeight="1" x14ac:dyDescent="0.55000000000000004">
      <c r="B4" s="91" t="s">
        <v>128</v>
      </c>
      <c r="C4" s="17" t="s">
        <v>133</v>
      </c>
      <c r="D4" s="39">
        <v>0</v>
      </c>
    </row>
    <row r="5" spans="2:5" ht="30" customHeight="1" x14ac:dyDescent="0.55000000000000004">
      <c r="B5" s="91"/>
      <c r="C5" s="17" t="s">
        <v>60</v>
      </c>
      <c r="D5" s="43">
        <f>SUM(D4*125000)</f>
        <v>0</v>
      </c>
    </row>
    <row r="6" spans="2:5" ht="30" customHeight="1" x14ac:dyDescent="0.55000000000000004">
      <c r="B6" s="91" t="s">
        <v>129</v>
      </c>
      <c r="C6" s="17" t="s">
        <v>134</v>
      </c>
      <c r="D6" s="39">
        <v>0</v>
      </c>
    </row>
    <row r="7" spans="2:5" ht="30" customHeight="1" x14ac:dyDescent="0.55000000000000004">
      <c r="B7" s="91"/>
      <c r="C7" s="14" t="s">
        <v>60</v>
      </c>
      <c r="D7" s="43">
        <f>SUM(D6*100000)</f>
        <v>0</v>
      </c>
    </row>
    <row r="8" spans="2:5" ht="30" customHeight="1" x14ac:dyDescent="0.55000000000000004">
      <c r="B8" s="91" t="s">
        <v>130</v>
      </c>
      <c r="C8" s="17" t="s">
        <v>134</v>
      </c>
      <c r="D8" s="39">
        <v>0</v>
      </c>
    </row>
    <row r="9" spans="2:5" ht="30" customHeight="1" x14ac:dyDescent="0.55000000000000004">
      <c r="B9" s="91"/>
      <c r="C9" s="14" t="s">
        <v>60</v>
      </c>
      <c r="D9" s="43">
        <f>SUM(D8*20000)</f>
        <v>0</v>
      </c>
    </row>
    <row r="10" spans="2:5" ht="30" customHeight="1" x14ac:dyDescent="0.55000000000000004">
      <c r="B10" s="91" t="s">
        <v>131</v>
      </c>
      <c r="C10" s="17" t="s">
        <v>134</v>
      </c>
      <c r="D10" s="39">
        <v>0</v>
      </c>
    </row>
    <row r="11" spans="2:5" ht="30" customHeight="1" x14ac:dyDescent="0.55000000000000004">
      <c r="B11" s="91"/>
      <c r="C11" s="14" t="s">
        <v>60</v>
      </c>
      <c r="D11" s="49">
        <f>SUM(D10*10000)</f>
        <v>0</v>
      </c>
    </row>
    <row r="12" spans="2:5" ht="30" customHeight="1" x14ac:dyDescent="0.55000000000000004">
      <c r="B12" s="91" t="s">
        <v>132</v>
      </c>
      <c r="C12" s="17" t="s">
        <v>135</v>
      </c>
      <c r="D12" s="39">
        <v>0</v>
      </c>
    </row>
    <row r="13" spans="2:5" ht="30" customHeight="1" x14ac:dyDescent="0.55000000000000004">
      <c r="B13" s="91"/>
      <c r="C13" s="17" t="s">
        <v>162</v>
      </c>
      <c r="D13" s="39"/>
    </row>
    <row r="14" spans="2:5" ht="30" customHeight="1" x14ac:dyDescent="0.55000000000000004">
      <c r="B14" s="91"/>
      <c r="C14" s="1" t="s">
        <v>60</v>
      </c>
      <c r="D14" s="45">
        <f>SUM(D12*8000)</f>
        <v>0</v>
      </c>
    </row>
    <row r="15" spans="2:5" s="21" customFormat="1" ht="30" customHeight="1" thickBot="1" x14ac:dyDescent="0.6">
      <c r="B15" s="89"/>
      <c r="C15" s="89"/>
      <c r="D15" s="8"/>
      <c r="E15" s="19"/>
    </row>
    <row r="16" spans="2:5" s="21" customFormat="1" ht="30" customHeight="1" thickBot="1" x14ac:dyDescent="0.6">
      <c r="B16" s="86" t="s">
        <v>27</v>
      </c>
      <c r="C16" s="90"/>
      <c r="D16" s="50">
        <f>D5+D7+D9+D11+D14</f>
        <v>0</v>
      </c>
      <c r="E16" s="19"/>
    </row>
    <row r="18" spans="4:4" ht="30" customHeight="1" x14ac:dyDescent="0.55000000000000004">
      <c r="D18" s="26" t="s">
        <v>103</v>
      </c>
    </row>
  </sheetData>
  <sheetProtection algorithmName="SHA-512" hashValue="JT69W/XoXhpGc+vtAgPMo6oafMfs7AQ377qHgRKA2BSYQcExo5f0hKAxR/mZ5U6jYtqEiR3JMnrh4mNai/AtNQ==" saltValue="eiLEyZW8bKZHiSfr8Xz35w==" spinCount="100000" sheet="1" objects="1" scenarios="1"/>
  <mergeCells count="8">
    <mergeCell ref="B15:C15"/>
    <mergeCell ref="B16:C16"/>
    <mergeCell ref="B1:C1"/>
    <mergeCell ref="B4:B5"/>
    <mergeCell ref="B6:B7"/>
    <mergeCell ref="B8:B9"/>
    <mergeCell ref="B10:B11"/>
    <mergeCell ref="B12:B14"/>
  </mergeCells>
  <phoneticPr fontId="1"/>
  <dataValidations count="3">
    <dataValidation type="list" allowBlank="1" showInputMessage="1" showErrorMessage="1" sqref="D4 D10 D6" xr:uid="{5A7FD6DC-B56C-44E1-A62C-C18DC331D6B0}">
      <formula1>"0,1"</formula1>
    </dataValidation>
    <dataValidation type="list" allowBlank="1" showInputMessage="1" showErrorMessage="1" sqref="D12" xr:uid="{E0733862-2892-4EC7-94A2-8CD09EBDAA25}">
      <formula1>"0,1,2,3"</formula1>
    </dataValidation>
    <dataValidation type="list" allowBlank="1" showInputMessage="1" showErrorMessage="1" sqref="D8" xr:uid="{CDAD7692-1DDC-4CB0-B5C5-30F2038A2681}">
      <formula1>"0,1,2"</formula1>
    </dataValidation>
  </dataValidations>
  <pageMargins left="0.7" right="0.7" top="0.75" bottom="0.75" header="0.3" footer="0.3"/>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71973-4F7E-428A-B95B-922729F716DE}">
  <sheetPr>
    <tabColor rgb="FF92D050"/>
    <pageSetUpPr fitToPage="1"/>
  </sheetPr>
  <dimension ref="B1:G22"/>
  <sheetViews>
    <sheetView showGridLines="0" tabSelected="1" zoomScaleNormal="100" workbookViewId="0">
      <selection activeCell="F13" sqref="F13"/>
    </sheetView>
  </sheetViews>
  <sheetFormatPr defaultColWidth="9" defaultRowHeight="9.5" x14ac:dyDescent="0.55000000000000004"/>
  <cols>
    <col min="1" max="1" width="3.75" style="19" customWidth="1"/>
    <col min="2" max="2" width="28.75" style="2" customWidth="1"/>
    <col min="3" max="3" width="26.25" style="2" customWidth="1"/>
    <col min="4" max="4" width="26.25" style="19" customWidth="1"/>
    <col min="5" max="5" width="9" style="21"/>
    <col min="6" max="16384" width="9" style="19"/>
  </cols>
  <sheetData>
    <row r="1" spans="2:6" ht="22.5" customHeight="1" x14ac:dyDescent="0.55000000000000004">
      <c r="B1" s="85" t="s">
        <v>16</v>
      </c>
      <c r="C1" s="85"/>
    </row>
    <row r="2" spans="2:6" ht="22.5" customHeight="1" x14ac:dyDescent="0.55000000000000004">
      <c r="B2" s="75" t="s">
        <v>161</v>
      </c>
      <c r="C2" s="74"/>
      <c r="D2" s="32"/>
      <c r="F2" s="21"/>
    </row>
    <row r="3" spans="2:6" ht="15" customHeight="1" x14ac:dyDescent="0.55000000000000004">
      <c r="B3" s="30"/>
      <c r="C3" s="30"/>
      <c r="D3" s="27" t="s">
        <v>157</v>
      </c>
    </row>
    <row r="4" spans="2:6" ht="30" customHeight="1" x14ac:dyDescent="0.55000000000000004">
      <c r="B4" s="93" t="s">
        <v>136</v>
      </c>
      <c r="C4" s="17" t="s">
        <v>108</v>
      </c>
      <c r="D4" s="39" t="s">
        <v>15</v>
      </c>
    </row>
    <row r="5" spans="2:6" ht="30" customHeight="1" x14ac:dyDescent="0.55000000000000004">
      <c r="B5" s="93"/>
      <c r="C5" s="17" t="s">
        <v>109</v>
      </c>
      <c r="D5" s="39" t="s">
        <v>15</v>
      </c>
    </row>
    <row r="6" spans="2:6" ht="30" customHeight="1" x14ac:dyDescent="0.55000000000000004">
      <c r="B6" s="93"/>
      <c r="C6" s="17" t="s">
        <v>110</v>
      </c>
      <c r="D6" s="40"/>
    </row>
    <row r="7" spans="2:6" ht="30" customHeight="1" x14ac:dyDescent="0.55000000000000004">
      <c r="B7" s="93" t="s">
        <v>137</v>
      </c>
      <c r="C7" s="17" t="s">
        <v>108</v>
      </c>
      <c r="D7" s="39" t="s">
        <v>15</v>
      </c>
    </row>
    <row r="8" spans="2:6" ht="30" customHeight="1" x14ac:dyDescent="0.55000000000000004">
      <c r="B8" s="93"/>
      <c r="C8" s="17" t="s">
        <v>109</v>
      </c>
      <c r="D8" s="39" t="s">
        <v>15</v>
      </c>
    </row>
    <row r="9" spans="2:6" ht="30" customHeight="1" x14ac:dyDescent="0.55000000000000004">
      <c r="B9" s="93"/>
      <c r="C9" s="17" t="s">
        <v>110</v>
      </c>
      <c r="D9" s="40"/>
    </row>
    <row r="10" spans="2:6" ht="30" customHeight="1" x14ac:dyDescent="0.55000000000000004">
      <c r="B10" s="93" t="s">
        <v>138</v>
      </c>
      <c r="C10" s="17" t="s">
        <v>108</v>
      </c>
      <c r="D10" s="39" t="s">
        <v>15</v>
      </c>
    </row>
    <row r="11" spans="2:6" ht="30" customHeight="1" x14ac:dyDescent="0.55000000000000004">
      <c r="B11" s="93"/>
      <c r="C11" s="17" t="s">
        <v>109</v>
      </c>
      <c r="D11" s="39" t="s">
        <v>15</v>
      </c>
    </row>
    <row r="12" spans="2:6" ht="30" customHeight="1" x14ac:dyDescent="0.55000000000000004">
      <c r="B12" s="93"/>
      <c r="C12" s="17" t="s">
        <v>110</v>
      </c>
      <c r="D12" s="40"/>
    </row>
    <row r="13" spans="2:6" ht="30" customHeight="1" x14ac:dyDescent="0.55000000000000004">
      <c r="B13" s="93" t="s">
        <v>139</v>
      </c>
      <c r="C13" s="17" t="s">
        <v>108</v>
      </c>
      <c r="D13" s="39" t="s">
        <v>15</v>
      </c>
    </row>
    <row r="14" spans="2:6" ht="30" customHeight="1" x14ac:dyDescent="0.55000000000000004">
      <c r="B14" s="93"/>
      <c r="C14" s="17" t="s">
        <v>109</v>
      </c>
      <c r="D14" s="51" t="s">
        <v>15</v>
      </c>
    </row>
    <row r="15" spans="2:6" ht="30" customHeight="1" x14ac:dyDescent="0.55000000000000004">
      <c r="B15" s="93"/>
      <c r="C15" s="17" t="s">
        <v>110</v>
      </c>
      <c r="D15" s="41"/>
    </row>
    <row r="16" spans="2:6" ht="30" customHeight="1" x14ac:dyDescent="0.55000000000000004">
      <c r="B16" s="94"/>
      <c r="C16" s="53"/>
      <c r="D16" s="41"/>
    </row>
    <row r="17" spans="2:7" ht="30" customHeight="1" x14ac:dyDescent="0.55000000000000004">
      <c r="B17" s="94"/>
      <c r="C17" s="53"/>
      <c r="D17" s="39"/>
    </row>
    <row r="18" spans="2:7" ht="30" customHeight="1" x14ac:dyDescent="0.55000000000000004">
      <c r="B18" s="94"/>
      <c r="C18" s="53"/>
      <c r="D18" s="41"/>
    </row>
    <row r="19" spans="2:7" s="21" customFormat="1" ht="30" customHeight="1" thickBot="1" x14ac:dyDescent="0.6">
      <c r="B19" s="9"/>
      <c r="C19" s="9"/>
      <c r="D19" s="10"/>
      <c r="F19" s="19"/>
      <c r="G19" s="19"/>
    </row>
    <row r="20" spans="2:7" s="21" customFormat="1" ht="30" customHeight="1" thickBot="1" x14ac:dyDescent="0.6">
      <c r="B20" s="92" t="s">
        <v>27</v>
      </c>
      <c r="C20" s="92"/>
      <c r="D20" s="52">
        <f>D6+D9+D12+D15+D18</f>
        <v>0</v>
      </c>
      <c r="F20" s="19"/>
      <c r="G20" s="19"/>
    </row>
    <row r="22" spans="2:7" ht="30" customHeight="1" x14ac:dyDescent="0.55000000000000004">
      <c r="D22" s="26" t="s">
        <v>92</v>
      </c>
    </row>
  </sheetData>
  <mergeCells count="7">
    <mergeCell ref="B20:C20"/>
    <mergeCell ref="B1:C1"/>
    <mergeCell ref="B4:B6"/>
    <mergeCell ref="B7:B9"/>
    <mergeCell ref="B10:B12"/>
    <mergeCell ref="B13:B15"/>
    <mergeCell ref="B16:B18"/>
  </mergeCells>
  <phoneticPr fontId="1"/>
  <dataValidations count="6">
    <dataValidation type="list" allowBlank="1" showInputMessage="1" showErrorMessage="1" sqref="D4 D7 D10 D13" xr:uid="{2EA9EEA9-6CFF-4CAA-95C4-21159A53F220}">
      <formula1>"ー,11月5日（火）,11月6日（水）,11月7日（木）,未定（相談したい）"</formula1>
    </dataValidation>
    <dataValidation type="list" allowBlank="1" showInputMessage="1" showErrorMessage="1" sqref="D11 D14 D5 D8" xr:uid="{15E1D24C-6B42-4272-8272-651E6734BD86}">
      <formula1>"ー,10:30-12:00,13:00-14:30,15:30-17:00"</formula1>
    </dataValidation>
    <dataValidation type="list" allowBlank="1" showInputMessage="1" showErrorMessage="1" sqref="D6" xr:uid="{48953BF9-4878-42D7-B7C8-F82D31C6FC2E}">
      <formula1>" 286000,572000"</formula1>
    </dataValidation>
    <dataValidation type="list" allowBlank="1" showInputMessage="1" showErrorMessage="1" sqref="D9" xr:uid="{BD9A29E6-576C-4273-918E-A05EA5D4F0D6}">
      <formula1>"324500,649000"</formula1>
    </dataValidation>
    <dataValidation type="list" allowBlank="1" showInputMessage="1" showErrorMessage="1" sqref="D12" xr:uid="{E597ED09-6D10-442A-9BB9-7826F37C35E3}">
      <formula1>"187000,374000"</formula1>
    </dataValidation>
    <dataValidation type="list" allowBlank="1" showInputMessage="1" showErrorMessage="1" sqref="D15" xr:uid="{D74DBC83-B90D-40CB-8F40-11358EB2B5A1}">
      <formula1>"154000,308000"</formula1>
    </dataValidation>
  </dataValidations>
  <pageMargins left="0.7" right="0.7" top="0.75" bottom="0.75" header="0.3" footer="0.3"/>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18337-0D3B-4A1B-96E6-4FD72371DC94}">
  <sheetPr>
    <tabColor rgb="FFF8E46E"/>
    <pageSetUpPr fitToPage="1"/>
  </sheetPr>
  <dimension ref="B1:F23"/>
  <sheetViews>
    <sheetView showGridLines="0" zoomScaleNormal="100" workbookViewId="0">
      <selection activeCell="C4" sqref="C4"/>
    </sheetView>
  </sheetViews>
  <sheetFormatPr defaultColWidth="9" defaultRowHeight="9.5" x14ac:dyDescent="0.55000000000000004"/>
  <cols>
    <col min="1" max="1" width="3.75" style="19" customWidth="1"/>
    <col min="2" max="2" width="22.5" style="2" customWidth="1"/>
    <col min="3" max="3" width="40" style="2" customWidth="1"/>
    <col min="4" max="4" width="18.75" style="19" customWidth="1"/>
    <col min="5" max="5" width="9" style="21" customWidth="1"/>
    <col min="6" max="16384" width="9" style="19"/>
  </cols>
  <sheetData>
    <row r="1" spans="2:4" ht="22.5" customHeight="1" x14ac:dyDescent="0.55000000000000004">
      <c r="B1" s="85" t="s">
        <v>18</v>
      </c>
      <c r="C1" s="85"/>
      <c r="D1" s="32"/>
    </row>
    <row r="2" spans="2:4" ht="22.5" customHeight="1" x14ac:dyDescent="0.15">
      <c r="B2" s="22"/>
      <c r="C2" s="19"/>
      <c r="D2" s="76" t="s">
        <v>157</v>
      </c>
    </row>
    <row r="3" spans="2:4" ht="15" customHeight="1" x14ac:dyDescent="0.55000000000000004">
      <c r="B3" s="5" t="s">
        <v>19</v>
      </c>
    </row>
    <row r="4" spans="2:4" ht="30" customHeight="1" x14ac:dyDescent="0.55000000000000004">
      <c r="B4" s="97" t="s">
        <v>20</v>
      </c>
      <c r="C4" s="16" t="s">
        <v>64</v>
      </c>
      <c r="D4" s="39">
        <v>0</v>
      </c>
    </row>
    <row r="5" spans="2:4" ht="30" customHeight="1" x14ac:dyDescent="0.55000000000000004">
      <c r="B5" s="97"/>
      <c r="C5" s="14" t="s">
        <v>60</v>
      </c>
      <c r="D5" s="3">
        <f>D4*100000</f>
        <v>0</v>
      </c>
    </row>
    <row r="6" spans="2:4" ht="30" customHeight="1" x14ac:dyDescent="0.55000000000000004">
      <c r="B6" s="97" t="s">
        <v>21</v>
      </c>
      <c r="C6" s="14" t="s">
        <v>41</v>
      </c>
      <c r="D6" s="39">
        <v>0</v>
      </c>
    </row>
    <row r="7" spans="2:4" ht="30" customHeight="1" x14ac:dyDescent="0.55000000000000004">
      <c r="B7" s="97"/>
      <c r="C7" s="14" t="s">
        <v>60</v>
      </c>
      <c r="D7" s="3">
        <f>SUM(D6*15000)</f>
        <v>0</v>
      </c>
    </row>
    <row r="8" spans="2:4" ht="37" customHeight="1" x14ac:dyDescent="0.55000000000000004">
      <c r="B8" s="97" t="s">
        <v>151</v>
      </c>
      <c r="C8" s="33" t="s">
        <v>148</v>
      </c>
      <c r="D8" s="39">
        <v>0</v>
      </c>
    </row>
    <row r="9" spans="2:4" ht="37" customHeight="1" x14ac:dyDescent="0.55000000000000004">
      <c r="B9" s="97"/>
      <c r="C9" s="34" t="s">
        <v>149</v>
      </c>
      <c r="D9" s="39">
        <v>0</v>
      </c>
    </row>
    <row r="10" spans="2:4" ht="30" customHeight="1" x14ac:dyDescent="0.55000000000000004">
      <c r="B10" s="97"/>
      <c r="C10" s="14" t="s">
        <v>60</v>
      </c>
      <c r="D10" s="43">
        <f>SUM(D8+D9)*50000</f>
        <v>0</v>
      </c>
    </row>
    <row r="11" spans="2:4" ht="15" customHeight="1" x14ac:dyDescent="0.55000000000000004">
      <c r="C11" s="19"/>
    </row>
    <row r="12" spans="2:4" ht="15" customHeight="1" x14ac:dyDescent="0.55000000000000004">
      <c r="B12" s="5" t="s">
        <v>22</v>
      </c>
      <c r="C12" s="5"/>
      <c r="D12" s="5"/>
    </row>
    <row r="13" spans="2:4" ht="30" customHeight="1" x14ac:dyDescent="0.55000000000000004">
      <c r="B13" s="97" t="s">
        <v>150</v>
      </c>
      <c r="C13" s="33" t="s">
        <v>65</v>
      </c>
      <c r="D13" s="39">
        <v>0</v>
      </c>
    </row>
    <row r="14" spans="2:4" ht="30" customHeight="1" x14ac:dyDescent="0.55000000000000004">
      <c r="B14" s="97"/>
      <c r="C14" s="33" t="s">
        <v>66</v>
      </c>
      <c r="D14" s="54">
        <v>0</v>
      </c>
    </row>
    <row r="15" spans="2:4" ht="30" customHeight="1" x14ac:dyDescent="0.55000000000000004">
      <c r="B15" s="97"/>
      <c r="C15" s="14" t="s">
        <v>60</v>
      </c>
      <c r="D15" s="49">
        <f>SUM(D13+D14)*40000</f>
        <v>0</v>
      </c>
    </row>
    <row r="16" spans="2:4" ht="30" customHeight="1" x14ac:dyDescent="0.55000000000000004">
      <c r="B16" s="97" t="s">
        <v>140</v>
      </c>
      <c r="C16" s="17" t="s">
        <v>141</v>
      </c>
      <c r="D16" s="39">
        <v>0</v>
      </c>
    </row>
    <row r="17" spans="2:6" ht="30" customHeight="1" x14ac:dyDescent="0.55000000000000004">
      <c r="B17" s="97"/>
      <c r="C17" s="24" t="s">
        <v>142</v>
      </c>
      <c r="D17" s="39">
        <v>0</v>
      </c>
    </row>
    <row r="18" spans="2:6" ht="30" customHeight="1" x14ac:dyDescent="0.55000000000000004">
      <c r="B18" s="97"/>
      <c r="C18" s="1" t="s">
        <v>60</v>
      </c>
      <c r="D18" s="45">
        <f>SUM(D16*50000)+(D17*70000)</f>
        <v>0</v>
      </c>
    </row>
    <row r="19" spans="2:6" ht="30" customHeight="1" thickBot="1" x14ac:dyDescent="0.6">
      <c r="B19" s="98"/>
      <c r="C19" s="89"/>
      <c r="D19" s="8"/>
    </row>
    <row r="20" spans="2:6" ht="30" customHeight="1" thickBot="1" x14ac:dyDescent="0.6">
      <c r="B20" s="86" t="s">
        <v>27</v>
      </c>
      <c r="C20" s="90"/>
      <c r="D20" s="50">
        <f>D5+D7+D10+D15+D18</f>
        <v>0</v>
      </c>
    </row>
    <row r="21" spans="2:6" ht="15" customHeight="1" x14ac:dyDescent="0.55000000000000004"/>
    <row r="22" spans="2:6" ht="14.15" customHeight="1" x14ac:dyDescent="0.55000000000000004">
      <c r="B22" s="19" t="s">
        <v>104</v>
      </c>
      <c r="F22" s="21"/>
    </row>
    <row r="23" spans="2:6" ht="14.15" customHeight="1" x14ac:dyDescent="0.55000000000000004">
      <c r="B23" s="95" t="s">
        <v>105</v>
      </c>
      <c r="C23" s="96"/>
    </row>
  </sheetData>
  <sheetProtection algorithmName="SHA-512" hashValue="t8lykSe8qDl3VSsQqEjhRpbBm5drt2lbGmCh7mXXbZFtxbfs7CMYsisqHIQV9/2nuAXwIiiaI1w8op5bMBdnoA==" saltValue="escbMXX33e091CCrWMuvLw==" spinCount="100000" sheet="1" objects="1" scenarios="1"/>
  <mergeCells count="9">
    <mergeCell ref="B23:C23"/>
    <mergeCell ref="B1:C1"/>
    <mergeCell ref="B4:B5"/>
    <mergeCell ref="B6:B7"/>
    <mergeCell ref="B19:C19"/>
    <mergeCell ref="B20:C20"/>
    <mergeCell ref="B16:B18"/>
    <mergeCell ref="B8:B10"/>
    <mergeCell ref="B13:B15"/>
  </mergeCells>
  <phoneticPr fontId="1"/>
  <dataValidations count="3">
    <dataValidation type="list" allowBlank="1" showInputMessage="1" showErrorMessage="1" sqref="D8:D9 D13:D14" xr:uid="{39A7055C-1D4B-4803-9FE3-E75326D12189}">
      <formula1>"0,1,"</formula1>
    </dataValidation>
    <dataValidation type="list" allowBlank="1" showInputMessage="1" showErrorMessage="1" sqref="D16:D17" xr:uid="{55E4328D-C3B1-4DBC-8718-3D0593F56951}">
      <formula1>"0,1,2,3,4,5,6,"</formula1>
    </dataValidation>
    <dataValidation type="list" allowBlank="1" showInputMessage="1" showErrorMessage="1" sqref="D4 D6" xr:uid="{9D448FFE-C72F-4AC1-A3D7-465EB304A91D}">
      <formula1>"0,1"</formula1>
    </dataValidation>
  </dataValidations>
  <pageMargins left="0.7" right="0.7" top="0.75" bottom="0.75" header="0.3" footer="0.3"/>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6E523-3F3C-4F9C-B3E9-74AF83264D6E}">
  <sheetPr>
    <tabColor rgb="FFFFC000"/>
    <pageSetUpPr fitToPage="1"/>
  </sheetPr>
  <dimension ref="B1:F15"/>
  <sheetViews>
    <sheetView showGridLines="0" zoomScaleNormal="100" workbookViewId="0">
      <selection activeCell="D4" sqref="D4"/>
    </sheetView>
  </sheetViews>
  <sheetFormatPr defaultColWidth="9" defaultRowHeight="9.5" x14ac:dyDescent="0.55000000000000004"/>
  <cols>
    <col min="1" max="1" width="3.75" style="19" customWidth="1"/>
    <col min="2" max="2" width="25" style="2" customWidth="1"/>
    <col min="3" max="3" width="30" style="2" customWidth="1"/>
    <col min="4" max="4" width="26.25" style="19" customWidth="1"/>
    <col min="5" max="16384" width="9" style="19"/>
  </cols>
  <sheetData>
    <row r="1" spans="2:6" ht="22.5" customHeight="1" x14ac:dyDescent="0.55000000000000004">
      <c r="B1" s="85" t="s">
        <v>28</v>
      </c>
      <c r="C1" s="85"/>
      <c r="E1" s="21"/>
    </row>
    <row r="2" spans="2:6" ht="22.5" customHeight="1" x14ac:dyDescent="0.55000000000000004">
      <c r="B2" s="32" t="s">
        <v>161</v>
      </c>
      <c r="C2" s="19"/>
      <c r="D2" s="27"/>
      <c r="E2" s="75"/>
    </row>
    <row r="3" spans="2:6" ht="15" customHeight="1" x14ac:dyDescent="0.55000000000000004">
      <c r="B3" s="22"/>
      <c r="C3" s="19"/>
      <c r="D3" s="27" t="s">
        <v>157</v>
      </c>
    </row>
    <row r="4" spans="2:6" ht="30" customHeight="1" x14ac:dyDescent="0.55000000000000004">
      <c r="B4" s="99" t="s">
        <v>152</v>
      </c>
      <c r="C4" s="15" t="s">
        <v>29</v>
      </c>
      <c r="D4" s="39">
        <v>0</v>
      </c>
    </row>
    <row r="5" spans="2:6" ht="30" customHeight="1" x14ac:dyDescent="0.55000000000000004">
      <c r="B5" s="99"/>
      <c r="C5" s="1" t="s">
        <v>60</v>
      </c>
      <c r="D5" s="43">
        <f>SUM(D4*250000)</f>
        <v>0</v>
      </c>
    </row>
    <row r="6" spans="2:6" ht="30" customHeight="1" x14ac:dyDescent="0.55000000000000004">
      <c r="B6" s="99" t="s">
        <v>153</v>
      </c>
      <c r="C6" s="15" t="s">
        <v>29</v>
      </c>
      <c r="D6" s="39">
        <v>0</v>
      </c>
    </row>
    <row r="7" spans="2:6" ht="30" customHeight="1" x14ac:dyDescent="0.55000000000000004">
      <c r="B7" s="99"/>
      <c r="C7" s="1" t="s">
        <v>60</v>
      </c>
      <c r="D7" s="43">
        <f>SUM(D6*250000)</f>
        <v>0</v>
      </c>
    </row>
    <row r="8" spans="2:6" ht="30" customHeight="1" x14ac:dyDescent="0.55000000000000004">
      <c r="B8" s="99" t="s">
        <v>154</v>
      </c>
      <c r="C8" s="15" t="s">
        <v>44</v>
      </c>
      <c r="D8" s="39">
        <v>0</v>
      </c>
    </row>
    <row r="9" spans="2:6" ht="30" customHeight="1" x14ac:dyDescent="0.55000000000000004">
      <c r="B9" s="99"/>
      <c r="C9" s="1" t="s">
        <v>60</v>
      </c>
      <c r="D9" s="43">
        <f>SUM(D8*400000)</f>
        <v>0</v>
      </c>
    </row>
    <row r="10" spans="2:6" ht="30" customHeight="1" x14ac:dyDescent="0.55000000000000004">
      <c r="B10" s="99" t="s">
        <v>59</v>
      </c>
      <c r="C10" s="15" t="s">
        <v>30</v>
      </c>
      <c r="D10" s="39">
        <v>0</v>
      </c>
    </row>
    <row r="11" spans="2:6" ht="30" customHeight="1" x14ac:dyDescent="0.55000000000000004">
      <c r="B11" s="99"/>
      <c r="C11" s="15" t="s">
        <v>31</v>
      </c>
      <c r="D11" s="39">
        <v>0</v>
      </c>
    </row>
    <row r="12" spans="2:6" ht="30" customHeight="1" x14ac:dyDescent="0.55000000000000004">
      <c r="B12" s="99"/>
      <c r="C12" s="1" t="s">
        <v>60</v>
      </c>
      <c r="D12" s="45">
        <f>SUM(D10+D11)*15000</f>
        <v>0</v>
      </c>
    </row>
    <row r="13" spans="2:6" s="21" customFormat="1" ht="30" customHeight="1" thickBot="1" x14ac:dyDescent="0.6">
      <c r="B13" s="89"/>
      <c r="C13" s="89"/>
      <c r="D13" s="8"/>
    </row>
    <row r="14" spans="2:6" s="21" customFormat="1" ht="30" customHeight="1" thickBot="1" x14ac:dyDescent="0.6">
      <c r="B14" s="86" t="s">
        <v>63</v>
      </c>
      <c r="C14" s="90"/>
      <c r="D14" s="50">
        <f>D5+D7+D9+D12</f>
        <v>0</v>
      </c>
    </row>
    <row r="15" spans="2:6" x14ac:dyDescent="0.55000000000000004">
      <c r="F15" s="21"/>
    </row>
  </sheetData>
  <sheetProtection algorithmName="SHA-512" hashValue="jfdmDihcDcGupwBtGC98f48/n2gBx0w11vFzTk3/X5yI+kQnZ9rORRgXLlqfj9cHUIrmEvguz/rjIAbqVpv14A==" saltValue="GYv0Wlz8eaa8OlxOYWBeaw==" spinCount="100000" sheet="1" objects="1" scenarios="1"/>
  <mergeCells count="7">
    <mergeCell ref="B14:C14"/>
    <mergeCell ref="B1:C1"/>
    <mergeCell ref="B4:B5"/>
    <mergeCell ref="B6:B7"/>
    <mergeCell ref="B8:B9"/>
    <mergeCell ref="B10:B12"/>
    <mergeCell ref="B13:C13"/>
  </mergeCells>
  <phoneticPr fontId="1"/>
  <dataValidations count="2">
    <dataValidation type="list" allowBlank="1" showInputMessage="1" showErrorMessage="1" sqref="D8 D10:D11" xr:uid="{9A502833-D79E-4362-B01D-BBF291EEC68F}">
      <formula1>"0,1,"</formula1>
    </dataValidation>
    <dataValidation type="list" allowBlank="1" showInputMessage="1" showErrorMessage="1" sqref="D4 D6" xr:uid="{E2EA9BEA-146A-445C-B309-DAD8AF92F61B}">
      <formula1>"0,1"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FD167-9F2D-49E7-B824-F9E996FE9287}">
  <sheetPr>
    <tabColor rgb="FFFFFFCC"/>
    <pageSetUpPr fitToPage="1"/>
  </sheetPr>
  <dimension ref="B1:F119"/>
  <sheetViews>
    <sheetView showGridLines="0" topLeftCell="A36" zoomScaleNormal="100" workbookViewId="0">
      <selection activeCell="D7" sqref="D7"/>
    </sheetView>
  </sheetViews>
  <sheetFormatPr defaultColWidth="9" defaultRowHeight="16.5" customHeight="1" x14ac:dyDescent="0.55000000000000004"/>
  <cols>
    <col min="1" max="1" width="3.75" style="11" customWidth="1"/>
    <col min="2" max="2" width="27.5" style="11" customWidth="1"/>
    <col min="3" max="3" width="40" style="11" customWidth="1"/>
    <col min="4" max="4" width="37.5" style="19" customWidth="1"/>
    <col min="5" max="16384" width="9" style="11"/>
  </cols>
  <sheetData>
    <row r="1" spans="2:6" ht="22.5" customHeight="1" x14ac:dyDescent="0.55000000000000004">
      <c r="B1" s="4" t="s">
        <v>93</v>
      </c>
      <c r="F1" s="12"/>
    </row>
    <row r="2" spans="2:6" ht="15" customHeight="1" thickBot="1" x14ac:dyDescent="0.6">
      <c r="B2" s="109"/>
      <c r="C2" s="110"/>
      <c r="D2" s="27" t="s">
        <v>114</v>
      </c>
    </row>
    <row r="3" spans="2:6" ht="16.5" customHeight="1" thickTop="1" x14ac:dyDescent="0.55000000000000004">
      <c r="B3" s="107" t="s">
        <v>33</v>
      </c>
      <c r="C3" s="111"/>
      <c r="D3" s="60">
        <f>①出展者情報!D3</f>
        <v>0</v>
      </c>
    </row>
    <row r="4" spans="2:6" ht="16.5" customHeight="1" x14ac:dyDescent="0.55000000000000004">
      <c r="B4" s="107" t="s">
        <v>45</v>
      </c>
      <c r="C4" s="108"/>
      <c r="D4" s="61">
        <f>①出展者情報!D4</f>
        <v>0</v>
      </c>
    </row>
    <row r="5" spans="2:6" ht="16.5" customHeight="1" x14ac:dyDescent="0.55000000000000004">
      <c r="B5" s="107" t="s">
        <v>77</v>
      </c>
      <c r="C5" s="108"/>
      <c r="D5" s="61">
        <f>①出展者情報!D5</f>
        <v>0</v>
      </c>
    </row>
    <row r="6" spans="2:6" ht="16.5" customHeight="1" x14ac:dyDescent="0.55000000000000004">
      <c r="B6" s="107" t="s">
        <v>0</v>
      </c>
      <c r="C6" s="111"/>
      <c r="D6" s="61">
        <f>①出展者情報!D6</f>
        <v>0</v>
      </c>
    </row>
    <row r="7" spans="2:6" ht="16.5" customHeight="1" x14ac:dyDescent="0.55000000000000004">
      <c r="B7" s="107" t="s">
        <v>1</v>
      </c>
      <c r="C7" s="111"/>
      <c r="D7" s="61">
        <f>①出展者情報!D7</f>
        <v>0</v>
      </c>
    </row>
    <row r="8" spans="2:6" ht="16.5" customHeight="1" x14ac:dyDescent="0.55000000000000004">
      <c r="B8" s="107" t="s">
        <v>4</v>
      </c>
      <c r="C8" s="111"/>
      <c r="D8" s="61">
        <f>①出展者情報!D8</f>
        <v>0</v>
      </c>
    </row>
    <row r="9" spans="2:6" ht="16.5" customHeight="1" x14ac:dyDescent="0.55000000000000004">
      <c r="B9" s="107" t="s">
        <v>5</v>
      </c>
      <c r="C9" s="111"/>
      <c r="D9" s="61">
        <f>①出展者情報!D9</f>
        <v>0</v>
      </c>
    </row>
    <row r="10" spans="2:6" ht="16.5" customHeight="1" x14ac:dyDescent="0.55000000000000004">
      <c r="B10" s="107" t="s">
        <v>35</v>
      </c>
      <c r="C10" s="111"/>
      <c r="D10" s="61">
        <f>①出展者情報!D10</f>
        <v>0</v>
      </c>
    </row>
    <row r="11" spans="2:6" ht="16.5" customHeight="1" x14ac:dyDescent="0.55000000000000004">
      <c r="B11" s="115" t="s">
        <v>95</v>
      </c>
      <c r="C11" s="23" t="s">
        <v>45</v>
      </c>
      <c r="D11" s="61">
        <f>①出展者情報!D11</f>
        <v>0</v>
      </c>
    </row>
    <row r="12" spans="2:6" ht="16.5" customHeight="1" x14ac:dyDescent="0.55000000000000004">
      <c r="B12" s="116"/>
      <c r="C12" s="23" t="s">
        <v>77</v>
      </c>
      <c r="D12" s="61">
        <f>①出展者情報!D12</f>
        <v>0</v>
      </c>
    </row>
    <row r="13" spans="2:6" ht="16.5" customHeight="1" x14ac:dyDescent="0.55000000000000004">
      <c r="B13" s="116"/>
      <c r="C13" s="23" t="s">
        <v>98</v>
      </c>
      <c r="D13" s="61">
        <f>①出展者情報!D13</f>
        <v>0</v>
      </c>
    </row>
    <row r="14" spans="2:6" ht="16.5" customHeight="1" x14ac:dyDescent="0.55000000000000004">
      <c r="B14" s="116"/>
      <c r="C14" s="23" t="s">
        <v>2</v>
      </c>
      <c r="D14" s="61">
        <f>①出展者情報!D14</f>
        <v>0</v>
      </c>
    </row>
    <row r="15" spans="2:6" ht="16.5" customHeight="1" x14ac:dyDescent="0.55000000000000004">
      <c r="B15" s="116"/>
      <c r="C15" s="23" t="s">
        <v>3</v>
      </c>
      <c r="D15" s="61">
        <f>①出展者情報!D15</f>
        <v>0</v>
      </c>
    </row>
    <row r="16" spans="2:6" ht="16.5" customHeight="1" x14ac:dyDescent="0.55000000000000004">
      <c r="B16" s="113" t="s">
        <v>94</v>
      </c>
      <c r="C16" s="114"/>
      <c r="D16" s="61">
        <f>①出展者情報!D16</f>
        <v>0</v>
      </c>
    </row>
    <row r="17" spans="2:4" ht="16.5" customHeight="1" x14ac:dyDescent="0.55000000000000004">
      <c r="B17" s="7" t="s">
        <v>7</v>
      </c>
      <c r="C17" s="25" t="s">
        <v>36</v>
      </c>
      <c r="D17" s="61">
        <f>①出展者情報!D17</f>
        <v>0</v>
      </c>
    </row>
    <row r="18" spans="2:4" ht="16.5" customHeight="1" x14ac:dyDescent="0.55000000000000004">
      <c r="B18" s="7" t="s">
        <v>8</v>
      </c>
      <c r="C18" s="25" t="s">
        <v>62</v>
      </c>
      <c r="D18" s="61">
        <f>①出展者情報!D18</f>
        <v>0</v>
      </c>
    </row>
    <row r="19" spans="2:4" ht="16.5" customHeight="1" x14ac:dyDescent="0.55000000000000004">
      <c r="B19" s="113" t="s">
        <v>32</v>
      </c>
      <c r="C19" s="108"/>
      <c r="D19" s="61">
        <f>①出展者情報!D19</f>
        <v>0</v>
      </c>
    </row>
    <row r="20" spans="2:4" ht="16.5" customHeight="1" x14ac:dyDescent="0.55000000000000004">
      <c r="B20" s="107" t="s">
        <v>34</v>
      </c>
      <c r="C20" s="111"/>
      <c r="D20" s="61">
        <f>①出展者情報!D20</f>
        <v>0</v>
      </c>
    </row>
    <row r="21" spans="2:4" ht="16.5" customHeight="1" x14ac:dyDescent="0.55000000000000004">
      <c r="B21" s="112" t="s">
        <v>47</v>
      </c>
      <c r="C21" s="14" t="s">
        <v>57</v>
      </c>
      <c r="D21" s="62">
        <f>②一般用!D4</f>
        <v>0</v>
      </c>
    </row>
    <row r="22" spans="2:4" ht="16.5" customHeight="1" x14ac:dyDescent="0.55000000000000004">
      <c r="B22" s="112"/>
      <c r="C22" s="14" t="s">
        <v>60</v>
      </c>
      <c r="D22" s="62">
        <f>②一般用!D5</f>
        <v>0</v>
      </c>
    </row>
    <row r="23" spans="2:4" ht="16.5" customHeight="1" x14ac:dyDescent="0.55000000000000004">
      <c r="B23" s="112" t="s">
        <v>48</v>
      </c>
      <c r="C23" s="14" t="s">
        <v>58</v>
      </c>
      <c r="D23" s="62">
        <f>②一般用!D6</f>
        <v>0</v>
      </c>
    </row>
    <row r="24" spans="2:4" ht="16.5" customHeight="1" x14ac:dyDescent="0.55000000000000004">
      <c r="B24" s="112"/>
      <c r="C24" s="14" t="s">
        <v>60</v>
      </c>
      <c r="D24" s="62">
        <f>②一般用!D7</f>
        <v>0</v>
      </c>
    </row>
    <row r="25" spans="2:4" ht="16.5" customHeight="1" x14ac:dyDescent="0.55000000000000004">
      <c r="B25" s="112" t="s">
        <v>49</v>
      </c>
      <c r="C25" s="14" t="s">
        <v>46</v>
      </c>
      <c r="D25" s="62">
        <f>②一般用!D8</f>
        <v>0</v>
      </c>
    </row>
    <row r="26" spans="2:4" ht="16.5" customHeight="1" x14ac:dyDescent="0.55000000000000004">
      <c r="B26" s="112"/>
      <c r="C26" s="14" t="s">
        <v>60</v>
      </c>
      <c r="D26" s="62">
        <f>②一般用!D9</f>
        <v>0</v>
      </c>
    </row>
    <row r="27" spans="2:4" ht="16.5" customHeight="1" x14ac:dyDescent="0.55000000000000004">
      <c r="B27" s="112" t="s">
        <v>9</v>
      </c>
      <c r="C27" s="13" t="s">
        <v>10</v>
      </c>
      <c r="D27" s="62">
        <f>②一般用!D10</f>
        <v>0</v>
      </c>
    </row>
    <row r="28" spans="2:4" ht="16.5" customHeight="1" x14ac:dyDescent="0.55000000000000004">
      <c r="B28" s="112"/>
      <c r="C28" s="14" t="s">
        <v>60</v>
      </c>
      <c r="D28" s="62">
        <f>②一般用!D11</f>
        <v>0</v>
      </c>
    </row>
    <row r="29" spans="2:4" ht="16.5" customHeight="1" x14ac:dyDescent="0.55000000000000004">
      <c r="B29" s="106" t="s">
        <v>50</v>
      </c>
      <c r="C29" s="14" t="s">
        <v>11</v>
      </c>
      <c r="D29" s="63">
        <f>③アカデミック用!D4</f>
        <v>0</v>
      </c>
    </row>
    <row r="30" spans="2:4" ht="16.5" customHeight="1" x14ac:dyDescent="0.55000000000000004">
      <c r="B30" s="106"/>
      <c r="C30" s="14" t="s">
        <v>60</v>
      </c>
      <c r="D30" s="63">
        <f>③アカデミック用!D5</f>
        <v>0</v>
      </c>
    </row>
    <row r="31" spans="2:4" ht="16.5" customHeight="1" x14ac:dyDescent="0.55000000000000004">
      <c r="B31" s="106" t="s">
        <v>143</v>
      </c>
      <c r="C31" s="14" t="s">
        <v>10</v>
      </c>
      <c r="D31" s="63">
        <f>③アカデミック用!D6</f>
        <v>0</v>
      </c>
    </row>
    <row r="32" spans="2:4" ht="16.5" customHeight="1" x14ac:dyDescent="0.55000000000000004">
      <c r="B32" s="106"/>
      <c r="C32" s="14" t="s">
        <v>60</v>
      </c>
      <c r="D32" s="63">
        <f>③アカデミック用!D7</f>
        <v>0</v>
      </c>
    </row>
    <row r="33" spans="2:4" ht="16.5" customHeight="1" x14ac:dyDescent="0.55000000000000004">
      <c r="B33" s="106" t="s">
        <v>51</v>
      </c>
      <c r="C33" s="14" t="s">
        <v>10</v>
      </c>
      <c r="D33" s="63">
        <f>③アカデミック用!D8</f>
        <v>0</v>
      </c>
    </row>
    <row r="34" spans="2:4" ht="16.5" customHeight="1" x14ac:dyDescent="0.55000000000000004">
      <c r="B34" s="106"/>
      <c r="C34" s="14" t="s">
        <v>60</v>
      </c>
      <c r="D34" s="63">
        <f>③アカデミック用!D9</f>
        <v>0</v>
      </c>
    </row>
    <row r="35" spans="2:4" ht="16.5" customHeight="1" x14ac:dyDescent="0.55000000000000004">
      <c r="B35" s="106" t="s">
        <v>52</v>
      </c>
      <c r="C35" s="13" t="s">
        <v>10</v>
      </c>
      <c r="D35" s="63">
        <f>③アカデミック用!D10</f>
        <v>0</v>
      </c>
    </row>
    <row r="36" spans="2:4" ht="16.5" customHeight="1" x14ac:dyDescent="0.55000000000000004">
      <c r="B36" s="106"/>
      <c r="C36" s="14" t="s">
        <v>60</v>
      </c>
      <c r="D36" s="63">
        <f>③アカデミック用!D11</f>
        <v>0</v>
      </c>
    </row>
    <row r="37" spans="2:4" ht="16.5" customHeight="1" x14ac:dyDescent="0.55000000000000004">
      <c r="B37" s="106" t="s">
        <v>53</v>
      </c>
      <c r="C37" s="14" t="s">
        <v>37</v>
      </c>
      <c r="D37" s="63">
        <f>③アカデミック用!D12</f>
        <v>0</v>
      </c>
    </row>
    <row r="38" spans="2:4" ht="16.5" customHeight="1" x14ac:dyDescent="0.55000000000000004">
      <c r="B38" s="106"/>
      <c r="C38" s="13" t="s">
        <v>38</v>
      </c>
      <c r="D38" s="63">
        <f>③アカデミック用!D13</f>
        <v>0</v>
      </c>
    </row>
    <row r="39" spans="2:4" ht="16.5" customHeight="1" x14ac:dyDescent="0.55000000000000004">
      <c r="B39" s="106"/>
      <c r="C39" s="14" t="s">
        <v>60</v>
      </c>
      <c r="D39" s="63">
        <f>③アカデミック用!D14</f>
        <v>0</v>
      </c>
    </row>
    <row r="40" spans="2:4" ht="16.5" customHeight="1" x14ac:dyDescent="0.55000000000000004">
      <c r="B40" s="101" t="s">
        <v>155</v>
      </c>
      <c r="C40" s="1" t="s">
        <v>13</v>
      </c>
      <c r="D40" s="64" t="str">
        <f>④フォーラム用!D4</f>
        <v>ー</v>
      </c>
    </row>
    <row r="41" spans="2:4" ht="16.5" customHeight="1" x14ac:dyDescent="0.55000000000000004">
      <c r="B41" s="101"/>
      <c r="C41" s="1" t="s">
        <v>14</v>
      </c>
      <c r="D41" s="64" t="str">
        <f>④フォーラム用!D5</f>
        <v>ー</v>
      </c>
    </row>
    <row r="42" spans="2:4" ht="16.5" customHeight="1" x14ac:dyDescent="0.55000000000000004">
      <c r="B42" s="101"/>
      <c r="C42" s="1" t="s">
        <v>60</v>
      </c>
      <c r="D42" s="62">
        <f>④フォーラム用!D6</f>
        <v>0</v>
      </c>
    </row>
    <row r="43" spans="2:4" ht="16.5" customHeight="1" x14ac:dyDescent="0.55000000000000004">
      <c r="B43" s="101" t="s">
        <v>156</v>
      </c>
      <c r="C43" s="1" t="s">
        <v>13</v>
      </c>
      <c r="D43" s="64" t="str">
        <f>④フォーラム用!D7</f>
        <v>ー</v>
      </c>
    </row>
    <row r="44" spans="2:4" ht="16.5" customHeight="1" x14ac:dyDescent="0.55000000000000004">
      <c r="B44" s="101"/>
      <c r="C44" s="1" t="s">
        <v>14</v>
      </c>
      <c r="D44" s="64" t="str">
        <f>④フォーラム用!D8</f>
        <v>ー</v>
      </c>
    </row>
    <row r="45" spans="2:4" ht="16.5" customHeight="1" x14ac:dyDescent="0.55000000000000004">
      <c r="B45" s="101"/>
      <c r="C45" s="1" t="s">
        <v>60</v>
      </c>
      <c r="D45" s="62">
        <f>④フォーラム用!D9</f>
        <v>0</v>
      </c>
    </row>
    <row r="46" spans="2:4" ht="16.5" customHeight="1" x14ac:dyDescent="0.55000000000000004">
      <c r="B46" s="101" t="s">
        <v>96</v>
      </c>
      <c r="C46" s="1" t="s">
        <v>13</v>
      </c>
      <c r="D46" s="64" t="str">
        <f>④フォーラム用!D10</f>
        <v>ー</v>
      </c>
    </row>
    <row r="47" spans="2:4" ht="16.5" customHeight="1" x14ac:dyDescent="0.55000000000000004">
      <c r="B47" s="101"/>
      <c r="C47" s="1" t="s">
        <v>14</v>
      </c>
      <c r="D47" s="64" t="str">
        <f>④フォーラム用!D11</f>
        <v>ー</v>
      </c>
    </row>
    <row r="48" spans="2:4" ht="16.5" customHeight="1" x14ac:dyDescent="0.55000000000000004">
      <c r="B48" s="101"/>
      <c r="C48" s="1" t="s">
        <v>60</v>
      </c>
      <c r="D48" s="62">
        <f>④フォーラム用!D12</f>
        <v>0</v>
      </c>
    </row>
    <row r="49" spans="2:4" ht="16.5" customHeight="1" x14ac:dyDescent="0.55000000000000004">
      <c r="B49" s="102" t="s">
        <v>97</v>
      </c>
      <c r="C49" s="1" t="s">
        <v>13</v>
      </c>
      <c r="D49" s="64" t="str">
        <f>④フォーラム用!D13</f>
        <v>ー</v>
      </c>
    </row>
    <row r="50" spans="2:4" ht="16.5" customHeight="1" x14ac:dyDescent="0.55000000000000004">
      <c r="B50" s="101"/>
      <c r="C50" s="1" t="s">
        <v>14</v>
      </c>
      <c r="D50" s="64" t="str">
        <f>④フォーラム用!D14</f>
        <v>ー</v>
      </c>
    </row>
    <row r="51" spans="2:4" ht="16.5" customHeight="1" x14ac:dyDescent="0.55000000000000004">
      <c r="B51" s="101"/>
      <c r="C51" s="1" t="s">
        <v>60</v>
      </c>
      <c r="D51" s="62">
        <f>④フォーラム用!D15</f>
        <v>0</v>
      </c>
    </row>
    <row r="52" spans="2:4" ht="16.5" customHeight="1" x14ac:dyDescent="0.55000000000000004">
      <c r="B52" s="101"/>
      <c r="C52" s="1"/>
      <c r="D52" s="62">
        <f>④フォーラム用!D16</f>
        <v>0</v>
      </c>
    </row>
    <row r="53" spans="2:4" ht="16.5" customHeight="1" x14ac:dyDescent="0.55000000000000004">
      <c r="B53" s="101"/>
      <c r="C53" s="1"/>
      <c r="D53" s="62">
        <f>④フォーラム用!D17</f>
        <v>0</v>
      </c>
    </row>
    <row r="54" spans="2:4" ht="16.5" customHeight="1" x14ac:dyDescent="0.55000000000000004">
      <c r="B54" s="101"/>
      <c r="C54" s="28"/>
      <c r="D54" s="62">
        <f>④フォーラム用!D18</f>
        <v>0</v>
      </c>
    </row>
    <row r="55" spans="2:4" ht="16.5" customHeight="1" x14ac:dyDescent="0.55000000000000004">
      <c r="B55" s="100" t="s">
        <v>20</v>
      </c>
      <c r="C55" s="16" t="s">
        <v>40</v>
      </c>
      <c r="D55" s="65">
        <f>⑤オプション用!D4</f>
        <v>0</v>
      </c>
    </row>
    <row r="56" spans="2:4" ht="16.5" customHeight="1" x14ac:dyDescent="0.55000000000000004">
      <c r="B56" s="100"/>
      <c r="C56" s="14" t="s">
        <v>60</v>
      </c>
      <c r="D56" s="65">
        <f>⑤オプション用!D5</f>
        <v>0</v>
      </c>
    </row>
    <row r="57" spans="2:4" ht="16.5" customHeight="1" x14ac:dyDescent="0.55000000000000004">
      <c r="B57" s="100" t="s">
        <v>21</v>
      </c>
      <c r="C57" s="14" t="s">
        <v>41</v>
      </c>
      <c r="D57" s="65">
        <f>⑤オプション用!D6</f>
        <v>0</v>
      </c>
    </row>
    <row r="58" spans="2:4" ht="16.5" customHeight="1" x14ac:dyDescent="0.55000000000000004">
      <c r="B58" s="100"/>
      <c r="C58" s="14" t="s">
        <v>60</v>
      </c>
      <c r="D58" s="65">
        <f>⑤オプション用!D7</f>
        <v>0</v>
      </c>
    </row>
    <row r="59" spans="2:4" ht="16.5" customHeight="1" x14ac:dyDescent="0.55000000000000004">
      <c r="B59" s="100" t="s">
        <v>144</v>
      </c>
      <c r="C59" s="1" t="s">
        <v>42</v>
      </c>
      <c r="D59" s="65">
        <f>⑤オプション用!D8</f>
        <v>0</v>
      </c>
    </row>
    <row r="60" spans="2:4" ht="16.5" customHeight="1" x14ac:dyDescent="0.55000000000000004">
      <c r="B60" s="100"/>
      <c r="C60" s="14" t="s">
        <v>43</v>
      </c>
      <c r="D60" s="65">
        <f>⑤オプション用!D9</f>
        <v>0</v>
      </c>
    </row>
    <row r="61" spans="2:4" ht="16.5" customHeight="1" x14ac:dyDescent="0.55000000000000004">
      <c r="B61" s="100"/>
      <c r="C61" s="14" t="s">
        <v>60</v>
      </c>
      <c r="D61" s="65">
        <f>⑤オプション用!D10</f>
        <v>0</v>
      </c>
    </row>
    <row r="62" spans="2:4" ht="16.5" customHeight="1" x14ac:dyDescent="0.55000000000000004">
      <c r="B62" s="100" t="s">
        <v>145</v>
      </c>
      <c r="C62" s="15" t="s">
        <v>23</v>
      </c>
      <c r="D62" s="65">
        <f>⑤オプション用!D13</f>
        <v>0</v>
      </c>
    </row>
    <row r="63" spans="2:4" ht="16.5" customHeight="1" x14ac:dyDescent="0.55000000000000004">
      <c r="B63" s="100"/>
      <c r="C63" s="15" t="s">
        <v>24</v>
      </c>
      <c r="D63" s="65">
        <f>⑤オプション用!D14</f>
        <v>0</v>
      </c>
    </row>
    <row r="64" spans="2:4" ht="16.5" customHeight="1" x14ac:dyDescent="0.55000000000000004">
      <c r="B64" s="100"/>
      <c r="C64" s="14" t="s">
        <v>60</v>
      </c>
      <c r="D64" s="65">
        <f>⑤オプション用!D15</f>
        <v>0</v>
      </c>
    </row>
    <row r="65" spans="2:4" ht="16.5" customHeight="1" x14ac:dyDescent="0.55000000000000004">
      <c r="B65" s="100" t="s">
        <v>54</v>
      </c>
      <c r="C65" s="14" t="s">
        <v>26</v>
      </c>
      <c r="D65" s="65">
        <f>⑤オプション用!D16</f>
        <v>0</v>
      </c>
    </row>
    <row r="66" spans="2:4" ht="16.5" customHeight="1" x14ac:dyDescent="0.55000000000000004">
      <c r="B66" s="100"/>
      <c r="C66" s="13" t="s">
        <v>25</v>
      </c>
      <c r="D66" s="65">
        <f>⑤オプション用!D17</f>
        <v>0</v>
      </c>
    </row>
    <row r="67" spans="2:4" ht="16.5" customHeight="1" x14ac:dyDescent="0.55000000000000004">
      <c r="B67" s="100"/>
      <c r="C67" s="1" t="s">
        <v>60</v>
      </c>
      <c r="D67" s="65">
        <f>⑤オプション用!D18</f>
        <v>0</v>
      </c>
    </row>
    <row r="68" spans="2:4" ht="16.5" customHeight="1" x14ac:dyDescent="0.55000000000000004">
      <c r="B68" s="105" t="s">
        <v>146</v>
      </c>
      <c r="C68" s="24" t="s">
        <v>29</v>
      </c>
      <c r="D68" s="66">
        <f>⑥地域フォーラム協賛!D4</f>
        <v>0</v>
      </c>
    </row>
    <row r="69" spans="2:4" ht="16.5" customHeight="1" x14ac:dyDescent="0.55000000000000004">
      <c r="B69" s="105"/>
      <c r="C69" s="14" t="s">
        <v>60</v>
      </c>
      <c r="D69" s="66">
        <f>⑥地域フォーラム協賛!D5</f>
        <v>0</v>
      </c>
    </row>
    <row r="70" spans="2:4" ht="16.5" customHeight="1" x14ac:dyDescent="0.55000000000000004">
      <c r="B70" s="105" t="s">
        <v>147</v>
      </c>
      <c r="C70" s="17" t="s">
        <v>29</v>
      </c>
      <c r="D70" s="66">
        <f>⑥地域フォーラム協賛!D6</f>
        <v>0</v>
      </c>
    </row>
    <row r="71" spans="2:4" ht="16.5" customHeight="1" x14ac:dyDescent="0.55000000000000004">
      <c r="B71" s="105"/>
      <c r="C71" s="14" t="s">
        <v>60</v>
      </c>
      <c r="D71" s="66">
        <f>⑥地域フォーラム協賛!D7</f>
        <v>0</v>
      </c>
    </row>
    <row r="72" spans="2:4" ht="16.5" customHeight="1" x14ac:dyDescent="0.55000000000000004">
      <c r="B72" s="105" t="s">
        <v>55</v>
      </c>
      <c r="C72" s="17" t="s">
        <v>44</v>
      </c>
      <c r="D72" s="66">
        <f>⑥地域フォーラム協賛!D8</f>
        <v>0</v>
      </c>
    </row>
    <row r="73" spans="2:4" ht="16.5" customHeight="1" x14ac:dyDescent="0.55000000000000004">
      <c r="B73" s="105"/>
      <c r="C73" s="14" t="s">
        <v>60</v>
      </c>
      <c r="D73" s="66">
        <f>⑥地域フォーラム協賛!D9</f>
        <v>0</v>
      </c>
    </row>
    <row r="74" spans="2:4" ht="16.5" customHeight="1" x14ac:dyDescent="0.55000000000000004">
      <c r="B74" s="105" t="s">
        <v>56</v>
      </c>
      <c r="C74" s="17" t="s">
        <v>30</v>
      </c>
      <c r="D74" s="66">
        <f>⑥地域フォーラム協賛!D10</f>
        <v>0</v>
      </c>
    </row>
    <row r="75" spans="2:4" ht="16.5" customHeight="1" x14ac:dyDescent="0.55000000000000004">
      <c r="B75" s="105"/>
      <c r="C75" s="17" t="s">
        <v>31</v>
      </c>
      <c r="D75" s="66">
        <f>⑥地域フォーラム協賛!D11</f>
        <v>0</v>
      </c>
    </row>
    <row r="76" spans="2:4" ht="16.5" customHeight="1" thickBot="1" x14ac:dyDescent="0.6">
      <c r="B76" s="105"/>
      <c r="C76" s="14" t="s">
        <v>60</v>
      </c>
      <c r="D76" s="66">
        <f>⑥地域フォーラム協賛!D12</f>
        <v>0</v>
      </c>
    </row>
    <row r="77" spans="2:4" ht="38.15" customHeight="1" thickTop="1" thickBot="1" x14ac:dyDescent="0.6">
      <c r="B77" s="103" t="s">
        <v>61</v>
      </c>
      <c r="C77" s="104"/>
      <c r="D77" s="67">
        <f>D22+D24+D26+D28+D30+D32+D34+D36+D39+D42+D45+D48+D51+D54+D56+D58+D61+D64+D67+D69+D71+D73+D76</f>
        <v>0</v>
      </c>
    </row>
    <row r="78" spans="2:4" ht="16.5" customHeight="1" thickTop="1" x14ac:dyDescent="0.55000000000000004">
      <c r="D78" s="2"/>
    </row>
    <row r="79" spans="2:4" ht="16.5" customHeight="1" x14ac:dyDescent="0.55000000000000004">
      <c r="D79" s="2"/>
    </row>
    <row r="80" spans="2:4" ht="16.5" customHeight="1" x14ac:dyDescent="0.55000000000000004">
      <c r="D80" s="2"/>
    </row>
    <row r="81" spans="4:4" ht="16.5" customHeight="1" x14ac:dyDescent="0.55000000000000004">
      <c r="D81" s="2"/>
    </row>
    <row r="82" spans="4:4" ht="16.5" customHeight="1" x14ac:dyDescent="0.55000000000000004">
      <c r="D82" s="2"/>
    </row>
    <row r="83" spans="4:4" ht="16.5" customHeight="1" x14ac:dyDescent="0.55000000000000004">
      <c r="D83" s="2"/>
    </row>
    <row r="84" spans="4:4" ht="16.5" customHeight="1" x14ac:dyDescent="0.55000000000000004">
      <c r="D84" s="2"/>
    </row>
    <row r="85" spans="4:4" ht="16.5" customHeight="1" x14ac:dyDescent="0.55000000000000004">
      <c r="D85" s="2"/>
    </row>
    <row r="86" spans="4:4" ht="16.5" customHeight="1" x14ac:dyDescent="0.55000000000000004">
      <c r="D86" s="2"/>
    </row>
    <row r="87" spans="4:4" ht="16.5" customHeight="1" x14ac:dyDescent="0.55000000000000004">
      <c r="D87" s="2"/>
    </row>
    <row r="88" spans="4:4" ht="16.5" customHeight="1" x14ac:dyDescent="0.55000000000000004">
      <c r="D88" s="2"/>
    </row>
    <row r="89" spans="4:4" ht="16.5" customHeight="1" x14ac:dyDescent="0.55000000000000004">
      <c r="D89" s="2"/>
    </row>
    <row r="90" spans="4:4" ht="16.5" customHeight="1" x14ac:dyDescent="0.55000000000000004">
      <c r="D90" s="2"/>
    </row>
    <row r="91" spans="4:4" ht="16.5" customHeight="1" x14ac:dyDescent="0.55000000000000004">
      <c r="D91" s="2"/>
    </row>
    <row r="92" spans="4:4" ht="16.5" customHeight="1" x14ac:dyDescent="0.55000000000000004">
      <c r="D92" s="2"/>
    </row>
    <row r="93" spans="4:4" ht="16.5" customHeight="1" x14ac:dyDescent="0.55000000000000004">
      <c r="D93" s="2"/>
    </row>
    <row r="94" spans="4:4" ht="16.5" customHeight="1" x14ac:dyDescent="0.55000000000000004">
      <c r="D94" s="2"/>
    </row>
    <row r="95" spans="4:4" ht="16.5" customHeight="1" x14ac:dyDescent="0.55000000000000004">
      <c r="D95" s="2"/>
    </row>
    <row r="96" spans="4:4" ht="16.5" customHeight="1" x14ac:dyDescent="0.55000000000000004">
      <c r="D96" s="2"/>
    </row>
    <row r="97" spans="4:4" ht="16.5" customHeight="1" x14ac:dyDescent="0.55000000000000004">
      <c r="D97" s="2"/>
    </row>
    <row r="98" spans="4:4" ht="16.5" customHeight="1" x14ac:dyDescent="0.55000000000000004">
      <c r="D98" s="2"/>
    </row>
    <row r="99" spans="4:4" ht="16.5" customHeight="1" x14ac:dyDescent="0.55000000000000004">
      <c r="D99" s="2"/>
    </row>
    <row r="100" spans="4:4" ht="16.5" customHeight="1" x14ac:dyDescent="0.55000000000000004">
      <c r="D100" s="2"/>
    </row>
    <row r="101" spans="4:4" ht="16.5" customHeight="1" x14ac:dyDescent="0.55000000000000004">
      <c r="D101" s="2"/>
    </row>
    <row r="102" spans="4:4" ht="16.5" customHeight="1" x14ac:dyDescent="0.55000000000000004">
      <c r="D102" s="2"/>
    </row>
    <row r="103" spans="4:4" ht="16.5" customHeight="1" x14ac:dyDescent="0.55000000000000004">
      <c r="D103" s="2"/>
    </row>
    <row r="104" spans="4:4" ht="16.5" customHeight="1" x14ac:dyDescent="0.55000000000000004">
      <c r="D104" s="2"/>
    </row>
    <row r="105" spans="4:4" ht="16.5" customHeight="1" x14ac:dyDescent="0.55000000000000004">
      <c r="D105" s="2"/>
    </row>
    <row r="106" spans="4:4" ht="16.5" customHeight="1" x14ac:dyDescent="0.55000000000000004">
      <c r="D106" s="2"/>
    </row>
    <row r="107" spans="4:4" ht="16.5" customHeight="1" x14ac:dyDescent="0.55000000000000004">
      <c r="D107" s="2"/>
    </row>
    <row r="108" spans="4:4" ht="16.5" customHeight="1" x14ac:dyDescent="0.55000000000000004">
      <c r="D108" s="2"/>
    </row>
    <row r="109" spans="4:4" ht="16.5" customHeight="1" x14ac:dyDescent="0.55000000000000004">
      <c r="D109" s="2"/>
    </row>
    <row r="110" spans="4:4" ht="16.5" customHeight="1" x14ac:dyDescent="0.55000000000000004">
      <c r="D110" s="2"/>
    </row>
    <row r="111" spans="4:4" ht="16.5" customHeight="1" x14ac:dyDescent="0.55000000000000004">
      <c r="D111" s="2"/>
    </row>
    <row r="112" spans="4:4" ht="16.5" customHeight="1" x14ac:dyDescent="0.55000000000000004">
      <c r="D112" s="2"/>
    </row>
    <row r="113" spans="4:4" ht="16.5" customHeight="1" x14ac:dyDescent="0.55000000000000004">
      <c r="D113" s="2"/>
    </row>
    <row r="114" spans="4:4" ht="16.5" customHeight="1" x14ac:dyDescent="0.55000000000000004">
      <c r="D114" s="2"/>
    </row>
    <row r="115" spans="4:4" ht="16.5" customHeight="1" x14ac:dyDescent="0.55000000000000004">
      <c r="D115" s="2"/>
    </row>
    <row r="116" spans="4:4" ht="16.5" customHeight="1" x14ac:dyDescent="0.55000000000000004">
      <c r="D116" s="2"/>
    </row>
    <row r="117" spans="4:4" ht="16.5" customHeight="1" x14ac:dyDescent="0.55000000000000004">
      <c r="D117" s="2"/>
    </row>
    <row r="118" spans="4:4" ht="16.5" customHeight="1" x14ac:dyDescent="0.55000000000000004">
      <c r="D118" s="2"/>
    </row>
    <row r="119" spans="4:4" ht="16.5" customHeight="1" x14ac:dyDescent="0.55000000000000004">
      <c r="D119" s="2"/>
    </row>
  </sheetData>
  <sheetProtection algorithmName="SHA-512" hashValue="io37bX8etDrBamLN1fR+9jHx8y44a3ltoTYm90fUNRE1p/0KBfl2ZkSDI70VlyKOCzsMiT5V2wCIAAWqrg6zVg==" saltValue="7PloutwisKbSqT3F1t2YrA==" spinCount="100000" sheet="1" objects="1" scenarios="1"/>
  <mergeCells count="37">
    <mergeCell ref="B7:C7"/>
    <mergeCell ref="B16:C16"/>
    <mergeCell ref="B8:C8"/>
    <mergeCell ref="B9:C9"/>
    <mergeCell ref="B10:C10"/>
    <mergeCell ref="B11:B15"/>
    <mergeCell ref="B37:B39"/>
    <mergeCell ref="B5:C5"/>
    <mergeCell ref="B2:C2"/>
    <mergeCell ref="B3:C3"/>
    <mergeCell ref="B4:C4"/>
    <mergeCell ref="B6:C6"/>
    <mergeCell ref="B27:B28"/>
    <mergeCell ref="B19:C19"/>
    <mergeCell ref="B20:C20"/>
    <mergeCell ref="B33:B34"/>
    <mergeCell ref="B35:B36"/>
    <mergeCell ref="B29:B30"/>
    <mergeCell ref="B31:B32"/>
    <mergeCell ref="B21:B22"/>
    <mergeCell ref="B23:B24"/>
    <mergeCell ref="B25:B26"/>
    <mergeCell ref="B77:C77"/>
    <mergeCell ref="B72:B73"/>
    <mergeCell ref="B74:B76"/>
    <mergeCell ref="B68:B69"/>
    <mergeCell ref="B70:B71"/>
    <mergeCell ref="B65:B67"/>
    <mergeCell ref="B59:B61"/>
    <mergeCell ref="B62:B64"/>
    <mergeCell ref="B55:B56"/>
    <mergeCell ref="B40:B42"/>
    <mergeCell ref="B52:B54"/>
    <mergeCell ref="B46:B48"/>
    <mergeCell ref="B49:B51"/>
    <mergeCell ref="B43:B45"/>
    <mergeCell ref="B57:B58"/>
  </mergeCells>
  <phoneticPr fontId="1"/>
  <pageMargins left="0.7" right="0.7" top="0.75" bottom="0.75" header="0.3" footer="0.3"/>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はじめにお読みください</vt:lpstr>
      <vt:lpstr>①出展者情報</vt:lpstr>
      <vt:lpstr>②一般用</vt:lpstr>
      <vt:lpstr>③アカデミック用</vt:lpstr>
      <vt:lpstr>④フォーラム用</vt:lpstr>
      <vt:lpstr>⑤オプション用</vt:lpstr>
      <vt:lpstr>⑥地域フォーラム協賛</vt:lpstr>
      <vt:lpstr>⑦申込内容確認シート</vt:lpstr>
      <vt:lpstr>①出展者情報!Print_Area</vt:lpstr>
      <vt:lpstr>②一般用!Print_Area</vt:lpstr>
      <vt:lpstr>③アカデミック用!Print_Area</vt:lpstr>
      <vt:lpstr>④フォーラム用!Print_Area</vt:lpstr>
      <vt:lpstr>⑤オプション用!Print_Area</vt:lpstr>
      <vt:lpstr>⑥地域フォーラム協賛!Print_Area</vt:lpstr>
      <vt:lpstr>はじめにお読みください!Print_Area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赤堀 秀樹</dc:creator>
  <cp:lastModifiedBy>赤堀 秀樹</cp:lastModifiedBy>
  <cp:lastPrinted>2024-03-18T00:35:14Z</cp:lastPrinted>
  <dcterms:created xsi:type="dcterms:W3CDTF">2024-02-29T04:42:52Z</dcterms:created>
  <dcterms:modified xsi:type="dcterms:W3CDTF">2024-03-28T04:50:08Z</dcterms:modified>
</cp:coreProperties>
</file>